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00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<sst xmlns="http://schemas.openxmlformats.org/spreadsheetml/2006/main" count="187" uniqueCount="141">
  <si>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</si>
  <si>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</si>
  <si>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</si>
  <si>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</si>
  <si>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</si>
  <si>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</si>
  <si>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</si>
  <si>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</si>
  <si>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</si>
  <si>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</si>
  <si>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</si>
  <si>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</si>
  <si>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</si>
  <si>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</si>
  <si>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</si>
  <si>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</si>
  <si>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</si>
  <si>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</si>
  <si>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</si>
  <si>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</si>
  <si>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</si>
  <si>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</si>
  <si>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</si>
  <si>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</si>
  <si>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</si>
  <si>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</si>
  <si>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</si>
  <si>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</si>
  <si>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</si>
  <si>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</si>
  <si>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</si>
  <si>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</si>
  <si>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</si>
  <si>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</si>
  <si>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</si>
  <si>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</si>
  <si>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</si>
  <si>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</si>
  <si>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</si>
  <si>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</si>
  <si>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</si>
  <si>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</si>
  <si>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</si>
  <si>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</si>
  <si>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</si>
  <si>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</si>
  <si>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</si>
  <si>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</si>
  <si>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</si>
  <si>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</si>
  <si>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</si>
  <si>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</si>
  <si>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</si>
  <si>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</si>
  <si>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</si>
  <si>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</si>
  <si>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</si>
  <si>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</si>
  <si>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</si>
  <si>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</si>
  <si>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</si>
  <si>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</si>
  <si>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</si>
  <si>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</si>
  <si>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</si>
  <si>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</si>
  <si>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</si>
  <si>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</si>
  <si>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</si>
  <si>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</si>
  <si>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</si>
  <si>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</si>
  <si>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</si>
  <si>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</si>
  <si>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</si>
  <si>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</si>
  <si>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</si>
  <si>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</si>
  <si>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2013/002</t>
  </si>
  <si>
    <t>Mostecký hřbitov</t>
  </si>
  <si>
    <t>001</t>
  </si>
  <si>
    <t>001-001</t>
  </si>
  <si>
    <t>montáž nového asfaltového pásu a  klemp. prvků</t>
  </si>
  <si>
    <t>743621110R00</t>
  </si>
  <si>
    <t xml:space="preserve">Mtz hromosvod dratu s podper -10 mm </t>
  </si>
  <si>
    <t>m</t>
  </si>
  <si>
    <t>743621112</t>
  </si>
  <si>
    <t xml:space="preserve">Dmtž hromosvod dratu s podper -10 mm </t>
  </si>
  <si>
    <t>712</t>
  </si>
  <si>
    <t>Živičné krytiny</t>
  </si>
  <si>
    <t>712300841R00</t>
  </si>
  <si>
    <t xml:space="preserve">Odstranění nánosu ze střech plochých do 10° </t>
  </si>
  <si>
    <t>m2</t>
  </si>
  <si>
    <t>712320932RZ2</t>
  </si>
  <si>
    <t>Údržba krytiny do 10°, za horka nátěrem asfalt. 2 x nátěr - včetně dodávky AOSI 85</t>
  </si>
  <si>
    <t>712441559R00</t>
  </si>
  <si>
    <t xml:space="preserve">Povlaková krytina střech do 30°, NAIP přitavením </t>
  </si>
  <si>
    <t>628522501</t>
  </si>
  <si>
    <t>Pás modif. asfalt Elastek 40 special dekor modroze</t>
  </si>
  <si>
    <t>998712202R00</t>
  </si>
  <si>
    <t xml:space="preserve">Přesun hmot pro povlakové krytiny, výšky do 12 m </t>
  </si>
  <si>
    <t>721</t>
  </si>
  <si>
    <t>Vnitřní kanalizace</t>
  </si>
  <si>
    <t>721233211U00</t>
  </si>
  <si>
    <t xml:space="preserve">Vtok PP svislý DN 75 pochůz střecha </t>
  </si>
  <si>
    <t>kus</t>
  </si>
  <si>
    <t>998721202R00</t>
  </si>
  <si>
    <t xml:space="preserve">Přesun hmot pro vnitřní kanalizaci, výšky do 12 m </t>
  </si>
  <si>
    <t>764</t>
  </si>
  <si>
    <t>Konstrukce klempířské</t>
  </si>
  <si>
    <t>764331850R00</t>
  </si>
  <si>
    <t xml:space="preserve">Demontáž lemování zdí, rš 400 a 500 mm, do 30° </t>
  </si>
  <si>
    <t>764530510U00</t>
  </si>
  <si>
    <t xml:space="preserve">Oplechování TiZn zdí rš 50-100 </t>
  </si>
  <si>
    <t>764530520U00</t>
  </si>
  <si>
    <t xml:space="preserve">Oplechování TiZn zdí rš 330 </t>
  </si>
  <si>
    <t>998764202R00</t>
  </si>
  <si>
    <t xml:space="preserve">Přesun hmot pro klempířské konstr., výšky do 12 m </t>
  </si>
  <si>
    <t>D96</t>
  </si>
  <si>
    <t>Přesuny suti a vybouraných hmot</t>
  </si>
  <si>
    <t>997013311U00</t>
  </si>
  <si>
    <t xml:space="preserve">Mtž+dmtž shoz suti v -10m </t>
  </si>
  <si>
    <t>997013321U00</t>
  </si>
  <si>
    <t xml:space="preserve">Přípl ZKD den shoz k 99701-3311 </t>
  </si>
  <si>
    <t>997002511U00</t>
  </si>
  <si>
    <t xml:space="preserve">Vodor přemíst suti -1km </t>
  </si>
  <si>
    <t>t</t>
  </si>
  <si>
    <t>997002519U00</t>
  </si>
  <si>
    <t xml:space="preserve">Přípl ZKD 1km suť </t>
  </si>
  <si>
    <t>997002611U00</t>
  </si>
  <si>
    <t xml:space="preserve">Nakládání suti </t>
  </si>
  <si>
    <t>997990121R00</t>
  </si>
  <si>
    <t xml:space="preserve">Poplatek za skládku suti - asfaltové pásy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</si>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</sst>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001-001</v>
      </c>
      <c r="D2" s="5" t="str">
        <f>Rekapitulace!G2</f>
        <v>montáž nového asfaltového pásu a  klemp. prvků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199"/>
      <c r="D8" s="199"/>
      <c r="E8" s="20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8" ht="12.75">
      <c r="A10" s="29" t="s">
        <v>14</v>
      </c>
      <c r="B10" s="13"/>
      <c r="C10" s="199"/>
      <c r="D10" s="199"/>
      <c r="E10" s="199"/>
      <c r="F10" s="36"/>
      <c r="G10" s="37"/>
      <c r="H10" s="38"/>
    </row>
    <row r="11" spans="1:57" ht="13.5" customHeight="1">
      <c r="A11" s="29" t="s">
        <v>15</v>
      </c>
      <c r="B11" s="13"/>
      <c r="C11" s="199"/>
      <c r="D11" s="199"/>
      <c r="E11" s="19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1"/>
      <c r="D12" s="201"/>
      <c r="E12" s="20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Rekapitulace!A17</f>
        <v>Ztížené výrobní podmínky</v>
      </c>
      <c r="E15" s="58"/>
      <c r="F15" s="59"/>
      <c r="G15" s="56">
        <f>Rekapitulace!I17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Rekapitulace!A18</f>
        <v>Oborová přirážka</v>
      </c>
      <c r="E16" s="60"/>
      <c r="F16" s="61"/>
      <c r="G16" s="56">
        <f>Rekapitulace!I18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Rekapitulace!A19</f>
        <v>Přesun stavebních kapacit</v>
      </c>
      <c r="E17" s="60"/>
      <c r="F17" s="61"/>
      <c r="G17" s="56">
        <f>Rekapitulace!I19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Rekapitulace!A20</f>
        <v>Mimostaveništní doprava</v>
      </c>
      <c r="E18" s="60"/>
      <c r="F18" s="61"/>
      <c r="G18" s="56">
        <f>Rekapitulace!I20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Rekapitulace!A21</f>
        <v>Zařízení staveniště</v>
      </c>
      <c r="E19" s="60"/>
      <c r="F19" s="61"/>
      <c r="G19" s="56">
        <f>Rekapitulace!I21</f>
        <v>0</v>
      </c>
    </row>
    <row r="20" spans="1:7" ht="15.75" customHeight="1">
      <c r="A20" s="64"/>
      <c r="B20" s="55"/>
      <c r="C20" s="56"/>
      <c r="D20" s="9" t="str">
        <f>Rekapitulace!A22</f>
        <v>Provoz investora</v>
      </c>
      <c r="E20" s="60"/>
      <c r="F20" s="61"/>
      <c r="G20" s="56">
        <f>Rekapitulace!I22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Rekapitulace!A23</f>
        <v>Kompletační činnost (IČD)</v>
      </c>
      <c r="E21" s="60"/>
      <c r="F21" s="61"/>
      <c r="G21" s="56">
        <f>Rekapitulace!I23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>
      <c r="A38" s="96"/>
      <c r="B38" s="198"/>
      <c r="C38" s="198"/>
      <c r="D38" s="198"/>
      <c r="E38" s="198"/>
      <c r="F38" s="198"/>
      <c r="G38" s="198"/>
      <c r="H38" t="s">
        <v>5</v>
      </c>
    </row>
    <row r="39" spans="1:8" ht="12.75">
      <c r="A39" s="96"/>
      <c r="B39" s="198"/>
      <c r="C39" s="198"/>
      <c r="D39" s="198"/>
      <c r="E39" s="198"/>
      <c r="F39" s="198"/>
      <c r="G39" s="198"/>
      <c r="H39" t="s">
        <v>5</v>
      </c>
    </row>
    <row r="40" spans="1:8" ht="12.75">
      <c r="A40" s="96"/>
      <c r="B40" s="198"/>
      <c r="C40" s="198"/>
      <c r="D40" s="198"/>
      <c r="E40" s="198"/>
      <c r="F40" s="198"/>
      <c r="G40" s="198"/>
      <c r="H40" t="s">
        <v>5</v>
      </c>
    </row>
    <row r="41" spans="1:8" ht="12.75">
      <c r="A41" s="96"/>
      <c r="B41" s="198"/>
      <c r="C41" s="198"/>
      <c r="D41" s="198"/>
      <c r="E41" s="198"/>
      <c r="F41" s="198"/>
      <c r="G41" s="198"/>
      <c r="H41" t="s">
        <v>5</v>
      </c>
    </row>
    <row r="42" spans="1:8" ht="12.75">
      <c r="A42" s="96"/>
      <c r="B42" s="198"/>
      <c r="C42" s="198"/>
      <c r="D42" s="198"/>
      <c r="E42" s="198"/>
      <c r="F42" s="198"/>
      <c r="G42" s="198"/>
      <c r="H42" t="s">
        <v>5</v>
      </c>
    </row>
    <row r="43" spans="1:8" ht="12.75">
      <c r="A43" s="96"/>
      <c r="B43" s="198"/>
      <c r="C43" s="198"/>
      <c r="D43" s="198"/>
      <c r="E43" s="198"/>
      <c r="F43" s="198"/>
      <c r="G43" s="198"/>
      <c r="H43" t="s">
        <v>5</v>
      </c>
    </row>
    <row r="44" spans="1:8" ht="12.75">
      <c r="A44" s="96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>
      <c r="A45" s="96"/>
      <c r="B45" s="198"/>
      <c r="C45" s="198"/>
      <c r="D45" s="198"/>
      <c r="E45" s="198"/>
      <c r="F45" s="198"/>
      <c r="G45" s="198"/>
      <c r="H45" t="s">
        <v>5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</sheetData>
  <sheetProtection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48</v>
      </c>
      <c r="B1" s="209"/>
      <c r="C1" s="97" t="str">
        <f>CONCATENATE(cislostavby," ",nazevstavby)</f>
        <v>2013/002 Mostecký hřbitov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0" t="s">
        <v>50</v>
      </c>
      <c r="B2" s="211"/>
      <c r="C2" s="103" t="str">
        <f>CONCATENATE(cisloobjektu," ",nazevobjektu)</f>
        <v>001 Mostecký hřbitov</v>
      </c>
      <c r="D2" s="104"/>
      <c r="E2" s="105"/>
      <c r="F2" s="104"/>
      <c r="G2" s="212" t="s">
        <v>82</v>
      </c>
      <c r="H2" s="213"/>
      <c r="I2" s="21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3" t="str">
        <f>Položky!B7</f>
        <v>1</v>
      </c>
      <c r="B7" s="115" t="str">
        <f>Položky!C7</f>
        <v>Zemní práce</v>
      </c>
      <c r="C7" s="66"/>
      <c r="D7" s="116"/>
      <c r="E7" s="194">
        <f>Položky!BA10</f>
        <v>0</v>
      </c>
      <c r="F7" s="195">
        <f>Položky!BB10</f>
        <v>0</v>
      </c>
      <c r="G7" s="195">
        <f>Položky!BC10</f>
        <v>0</v>
      </c>
      <c r="H7" s="195">
        <f>Položky!BD10</f>
        <v>0</v>
      </c>
      <c r="I7" s="196">
        <f>Položky!BE10</f>
        <v>0</v>
      </c>
    </row>
    <row r="8" spans="1:9" s="35" customFormat="1" ht="12.75">
      <c r="A8" s="193" t="str">
        <f>Položky!B11</f>
        <v>712</v>
      </c>
      <c r="B8" s="115" t="str">
        <f>Položky!C11</f>
        <v>Živičné krytiny</v>
      </c>
      <c r="C8" s="66"/>
      <c r="D8" s="116"/>
      <c r="E8" s="194">
        <f>Položky!BA17</f>
        <v>0</v>
      </c>
      <c r="F8" s="195">
        <f>Položky!BB17</f>
        <v>0</v>
      </c>
      <c r="G8" s="195">
        <f>Položky!BC17</f>
        <v>0</v>
      </c>
      <c r="H8" s="195">
        <f>Položky!BD17</f>
        <v>0</v>
      </c>
      <c r="I8" s="196">
        <f>Položky!BE17</f>
        <v>0</v>
      </c>
    </row>
    <row r="9" spans="1:9" s="35" customFormat="1" ht="12.75">
      <c r="A9" s="193" t="str">
        <f>Položky!B18</f>
        <v>721</v>
      </c>
      <c r="B9" s="115" t="str">
        <f>Položky!C18</f>
        <v>Vnitřní kanalizace</v>
      </c>
      <c r="C9" s="66"/>
      <c r="D9" s="116"/>
      <c r="E9" s="194">
        <f>Položky!BA21</f>
        <v>0</v>
      </c>
      <c r="F9" s="195">
        <f>Položky!BB21</f>
        <v>0</v>
      </c>
      <c r="G9" s="195">
        <f>Položky!BC21</f>
        <v>0</v>
      </c>
      <c r="H9" s="195">
        <f>Položky!BD21</f>
        <v>0</v>
      </c>
      <c r="I9" s="196">
        <f>Položky!BE21</f>
        <v>0</v>
      </c>
    </row>
    <row r="10" spans="1:9" s="35" customFormat="1" ht="12.75">
      <c r="A10" s="193" t="str">
        <f>Položky!B22</f>
        <v>764</v>
      </c>
      <c r="B10" s="115" t="str">
        <f>Položky!C22</f>
        <v>Konstrukce klempířské</v>
      </c>
      <c r="C10" s="66"/>
      <c r="D10" s="116"/>
      <c r="E10" s="194">
        <f>Položky!BA27</f>
        <v>0</v>
      </c>
      <c r="F10" s="195">
        <f>Položky!BB27</f>
        <v>0</v>
      </c>
      <c r="G10" s="195">
        <f>Položky!BC27</f>
        <v>0</v>
      </c>
      <c r="H10" s="195">
        <f>Položky!BD27</f>
        <v>0</v>
      </c>
      <c r="I10" s="196">
        <f>Položky!BE27</f>
        <v>0</v>
      </c>
    </row>
    <row r="11" spans="1:9" s="35" customFormat="1" ht="13.5" thickBot="1">
      <c r="A11" s="193" t="str">
        <f>Položky!B28</f>
        <v>D96</v>
      </c>
      <c r="B11" s="115" t="str">
        <f>Položky!C28</f>
        <v>Přesuny suti a vybouraných hmot</v>
      </c>
      <c r="C11" s="66"/>
      <c r="D11" s="116"/>
      <c r="E11" s="194">
        <f>Položky!BA35</f>
        <v>0</v>
      </c>
      <c r="F11" s="195">
        <f>Položky!BB35</f>
        <v>0</v>
      </c>
      <c r="G11" s="195">
        <f>Položky!BC35</f>
        <v>0</v>
      </c>
      <c r="H11" s="195">
        <f>Položky!BD35</f>
        <v>0</v>
      </c>
      <c r="I11" s="196">
        <f>Položky!BE35</f>
        <v>0</v>
      </c>
    </row>
    <row r="12" spans="1:9" s="123" customFormat="1" ht="13.5" thickBot="1">
      <c r="A12" s="117"/>
      <c r="B12" s="118" t="s">
        <v>57</v>
      </c>
      <c r="C12" s="118"/>
      <c r="D12" s="119"/>
      <c r="E12" s="120">
        <f>SUM(E7:E11)</f>
        <v>0</v>
      </c>
      <c r="F12" s="121">
        <f>SUM(F7:F11)</f>
        <v>0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58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59</v>
      </c>
      <c r="B16" s="72"/>
      <c r="C16" s="72"/>
      <c r="D16" s="125"/>
      <c r="E16" s="126" t="s">
        <v>60</v>
      </c>
      <c r="F16" s="127" t="s">
        <v>61</v>
      </c>
      <c r="G16" s="128" t="s">
        <v>62</v>
      </c>
      <c r="H16" s="129"/>
      <c r="I16" s="130" t="s">
        <v>60</v>
      </c>
    </row>
    <row r="17" spans="1:53" ht="12.75">
      <c r="A17" s="64" t="s">
        <v>133</v>
      </c>
      <c r="B17" s="55"/>
      <c r="C17" s="55"/>
      <c r="D17" s="131"/>
      <c r="E17" s="132"/>
      <c r="F17" s="133"/>
      <c r="G17" s="134">
        <f aca="true" t="shared" si="0" ref="G17:G24">CHOOSE(BA17+1,HSV+PSV,HSV+PSV+Mont,HSV+PSV+Dodavka+Mont,HSV,PSV,Mont,Dodavka,Mont+Dodavka,0)</f>
        <v>0</v>
      </c>
      <c r="H17" s="135"/>
      <c r="I17" s="136">
        <f aca="true" t="shared" si="1" ref="I17:I24">E17+F17*G17/100</f>
        <v>0</v>
      </c>
      <c r="BA17">
        <v>0</v>
      </c>
    </row>
    <row r="18" spans="1:53" ht="12.75">
      <c r="A18" s="64" t="s">
        <v>134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135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136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137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 ht="12.75">
      <c r="A22" s="64" t="s">
        <v>138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139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140</v>
      </c>
      <c r="B24" s="55"/>
      <c r="C24" s="55"/>
      <c r="D24" s="131"/>
      <c r="E24" s="132"/>
      <c r="F24" s="133">
        <v>5</v>
      </c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9" ht="13.5" thickBot="1">
      <c r="A25" s="137"/>
      <c r="B25" s="138" t="s">
        <v>63</v>
      </c>
      <c r="C25" s="139"/>
      <c r="D25" s="140"/>
      <c r="E25" s="141"/>
      <c r="F25" s="142"/>
      <c r="G25" s="142"/>
      <c r="H25" s="215">
        <f>SUM(I17:I24)</f>
        <v>0</v>
      </c>
      <c r="I25" s="216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8"/>
  <sheetViews>
    <sheetView showGridLines="0" showZeros="0" zoomScalePageLayoutView="0" workbookViewId="0" topLeftCell="A1">
      <selection activeCell="A35" sqref="A3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7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7" t="s">
        <v>77</v>
      </c>
      <c r="B1" s="217"/>
      <c r="C1" s="217"/>
      <c r="D1" s="217"/>
      <c r="E1" s="217"/>
      <c r="F1" s="217"/>
      <c r="G1" s="21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8" t="s">
        <v>48</v>
      </c>
      <c r="B3" s="209"/>
      <c r="C3" s="97" t="str">
        <f>CONCATENATE(cislostavby," ",nazevstavby)</f>
        <v>2013/002 Mostecký hřbitov</v>
      </c>
      <c r="D3" s="151"/>
      <c r="E3" s="152" t="s">
        <v>64</v>
      </c>
      <c r="F3" s="153" t="str">
        <f>Rekapitulace!H1</f>
        <v>001-001</v>
      </c>
      <c r="G3" s="154"/>
    </row>
    <row r="4" spans="1:7" ht="13.5" thickBot="1">
      <c r="A4" s="218" t="s">
        <v>50</v>
      </c>
      <c r="B4" s="211"/>
      <c r="C4" s="103" t="str">
        <f>CONCATENATE(cisloobjektu," ",nazevobjektu)</f>
        <v>001 Mostecký hřbitov</v>
      </c>
      <c r="D4" s="155"/>
      <c r="E4" s="219" t="str">
        <f>Rekapitulace!G2</f>
        <v>montáž nového asfaltového pásu a  klemp. prvků</v>
      </c>
      <c r="F4" s="220"/>
      <c r="G4" s="22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83</v>
      </c>
      <c r="C8" s="173" t="s">
        <v>84</v>
      </c>
      <c r="D8" s="174" t="s">
        <v>85</v>
      </c>
      <c r="E8" s="175">
        <v>62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9</v>
      </c>
      <c r="AC8" s="146">
        <v>9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9</v>
      </c>
      <c r="CZ8" s="146">
        <v>0</v>
      </c>
    </row>
    <row r="9" spans="1:104" ht="12.75">
      <c r="A9" s="171">
        <v>2</v>
      </c>
      <c r="B9" s="172" t="s">
        <v>86</v>
      </c>
      <c r="C9" s="173" t="s">
        <v>87</v>
      </c>
      <c r="D9" s="174" t="s">
        <v>85</v>
      </c>
      <c r="E9" s="175">
        <v>62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9</v>
      </c>
      <c r="AC9" s="146">
        <v>9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9</v>
      </c>
      <c r="CZ9" s="146">
        <v>0</v>
      </c>
    </row>
    <row r="10" spans="1:57" ht="12.75">
      <c r="A10" s="177"/>
      <c r="B10" s="178" t="s">
        <v>75</v>
      </c>
      <c r="C10" s="179" t="str">
        <f>CONCATENATE(B7," ",C7)</f>
        <v>1 Zemní práce</v>
      </c>
      <c r="D10" s="180"/>
      <c r="E10" s="181"/>
      <c r="F10" s="182"/>
      <c r="G10" s="183">
        <f>SUM(G7:G9)</f>
        <v>0</v>
      </c>
      <c r="O10" s="170">
        <v>4</v>
      </c>
      <c r="BA10" s="184">
        <f>SUM(BA7:BA9)</f>
        <v>0</v>
      </c>
      <c r="BB10" s="184">
        <f>SUM(BB7:BB9)</f>
        <v>0</v>
      </c>
      <c r="BC10" s="184">
        <f>SUM(BC7:BC9)</f>
        <v>0</v>
      </c>
      <c r="BD10" s="184">
        <f>SUM(BD7:BD9)</f>
        <v>0</v>
      </c>
      <c r="BE10" s="184">
        <f>SUM(BE7:BE9)</f>
        <v>0</v>
      </c>
    </row>
    <row r="11" spans="1:15" ht="12.75">
      <c r="A11" s="163" t="s">
        <v>72</v>
      </c>
      <c r="B11" s="164" t="s">
        <v>88</v>
      </c>
      <c r="C11" s="165" t="s">
        <v>89</v>
      </c>
      <c r="D11" s="166"/>
      <c r="E11" s="167"/>
      <c r="F11" s="167"/>
      <c r="G11" s="168"/>
      <c r="H11" s="169"/>
      <c r="I11" s="169"/>
      <c r="O11" s="170">
        <v>1</v>
      </c>
    </row>
    <row r="12" spans="1:104" ht="12.75">
      <c r="A12" s="171">
        <v>3</v>
      </c>
      <c r="B12" s="172" t="s">
        <v>90</v>
      </c>
      <c r="C12" s="173" t="s">
        <v>91</v>
      </c>
      <c r="D12" s="174" t="s">
        <v>92</v>
      </c>
      <c r="E12" s="175">
        <v>250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7</v>
      </c>
      <c r="AC12" s="146">
        <v>7</v>
      </c>
      <c r="AZ12" s="146">
        <v>2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7</v>
      </c>
      <c r="CZ12" s="146">
        <v>0</v>
      </c>
    </row>
    <row r="13" spans="1:104" ht="22.5">
      <c r="A13" s="171">
        <v>4</v>
      </c>
      <c r="B13" s="172" t="s">
        <v>93</v>
      </c>
      <c r="C13" s="173" t="s">
        <v>94</v>
      </c>
      <c r="D13" s="174" t="s">
        <v>92</v>
      </c>
      <c r="E13" s="175">
        <v>250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7</v>
      </c>
      <c r="AC13" s="146">
        <v>7</v>
      </c>
      <c r="AZ13" s="146">
        <v>2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7</v>
      </c>
      <c r="CZ13" s="146">
        <v>0.00444</v>
      </c>
    </row>
    <row r="14" spans="1:104" ht="12.75">
      <c r="A14" s="171">
        <v>5</v>
      </c>
      <c r="B14" s="172" t="s">
        <v>95</v>
      </c>
      <c r="C14" s="173" t="s">
        <v>96</v>
      </c>
      <c r="D14" s="174" t="s">
        <v>92</v>
      </c>
      <c r="E14" s="175">
        <v>280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7</v>
      </c>
      <c r="AC14" s="146">
        <v>7</v>
      </c>
      <c r="AZ14" s="146">
        <v>2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0">
        <v>1</v>
      </c>
      <c r="CB14" s="170">
        <v>7</v>
      </c>
      <c r="CZ14" s="146">
        <v>0.00041</v>
      </c>
    </row>
    <row r="15" spans="1:104" ht="12.75">
      <c r="A15" s="171">
        <v>6</v>
      </c>
      <c r="B15" s="172" t="s">
        <v>97</v>
      </c>
      <c r="C15" s="173" t="s">
        <v>98</v>
      </c>
      <c r="D15" s="174" t="s">
        <v>92</v>
      </c>
      <c r="E15" s="175">
        <v>280</v>
      </c>
      <c r="F15" s="175">
        <v>0</v>
      </c>
      <c r="G15" s="176">
        <f>E15*F15</f>
        <v>0</v>
      </c>
      <c r="O15" s="170">
        <v>2</v>
      </c>
      <c r="AA15" s="146">
        <v>3</v>
      </c>
      <c r="AB15" s="146">
        <v>7</v>
      </c>
      <c r="AC15" s="146">
        <v>628522501</v>
      </c>
      <c r="AZ15" s="146">
        <v>2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0">
        <v>3</v>
      </c>
      <c r="CB15" s="170">
        <v>7</v>
      </c>
      <c r="CZ15" s="146">
        <v>0.0043</v>
      </c>
    </row>
    <row r="16" spans="1:104" ht="12.75">
      <c r="A16" s="171">
        <v>7</v>
      </c>
      <c r="B16" s="172" t="s">
        <v>99</v>
      </c>
      <c r="C16" s="173" t="s">
        <v>100</v>
      </c>
      <c r="D16" s="174" t="s">
        <v>61</v>
      </c>
      <c r="E16" s="175"/>
      <c r="F16" s="175">
        <v>0</v>
      </c>
      <c r="G16" s="176">
        <f>E16*F16</f>
        <v>0</v>
      </c>
      <c r="O16" s="170">
        <v>2</v>
      </c>
      <c r="AA16" s="146">
        <v>7</v>
      </c>
      <c r="AB16" s="146">
        <v>1002</v>
      </c>
      <c r="AC16" s="146">
        <v>5</v>
      </c>
      <c r="AZ16" s="146">
        <v>2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7</v>
      </c>
      <c r="CB16" s="170">
        <v>1002</v>
      </c>
      <c r="CZ16" s="146">
        <v>0</v>
      </c>
    </row>
    <row r="17" spans="1:57" ht="12.75">
      <c r="A17" s="177"/>
      <c r="B17" s="178" t="s">
        <v>75</v>
      </c>
      <c r="C17" s="179" t="str">
        <f>CONCATENATE(B11," ",C11)</f>
        <v>712 Živičné krytiny</v>
      </c>
      <c r="D17" s="180"/>
      <c r="E17" s="181"/>
      <c r="F17" s="182"/>
      <c r="G17" s="183">
        <f>SUM(G11:G16)</f>
        <v>0</v>
      </c>
      <c r="O17" s="170">
        <v>4</v>
      </c>
      <c r="BA17" s="184">
        <f>SUM(BA11:BA16)</f>
        <v>0</v>
      </c>
      <c r="BB17" s="184">
        <f>SUM(BB11:BB16)</f>
        <v>0</v>
      </c>
      <c r="BC17" s="184">
        <f>SUM(BC11:BC16)</f>
        <v>0</v>
      </c>
      <c r="BD17" s="184">
        <f>SUM(BD11:BD16)</f>
        <v>0</v>
      </c>
      <c r="BE17" s="184">
        <f>SUM(BE11:BE16)</f>
        <v>0</v>
      </c>
    </row>
    <row r="18" spans="1:15" ht="12.75">
      <c r="A18" s="163" t="s">
        <v>72</v>
      </c>
      <c r="B18" s="164" t="s">
        <v>101</v>
      </c>
      <c r="C18" s="165" t="s">
        <v>102</v>
      </c>
      <c r="D18" s="166"/>
      <c r="E18" s="167"/>
      <c r="F18" s="167"/>
      <c r="G18" s="168"/>
      <c r="H18" s="169"/>
      <c r="I18" s="169"/>
      <c r="O18" s="170">
        <v>1</v>
      </c>
    </row>
    <row r="19" spans="1:104" ht="12.75">
      <c r="A19" s="171">
        <v>8</v>
      </c>
      <c r="B19" s="172" t="s">
        <v>103</v>
      </c>
      <c r="C19" s="173" t="s">
        <v>104</v>
      </c>
      <c r="D19" s="174" t="s">
        <v>105</v>
      </c>
      <c r="E19" s="175">
        <v>4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7</v>
      </c>
      <c r="AC19" s="146">
        <v>7</v>
      </c>
      <c r="AZ19" s="146">
        <v>2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0">
        <v>1</v>
      </c>
      <c r="CB19" s="170">
        <v>7</v>
      </c>
      <c r="CZ19" s="146">
        <v>0.00338</v>
      </c>
    </row>
    <row r="20" spans="1:104" ht="12.75">
      <c r="A20" s="171">
        <v>9</v>
      </c>
      <c r="B20" s="172" t="s">
        <v>106</v>
      </c>
      <c r="C20" s="173" t="s">
        <v>107</v>
      </c>
      <c r="D20" s="174" t="s">
        <v>61</v>
      </c>
      <c r="E20" s="175"/>
      <c r="F20" s="175">
        <v>0</v>
      </c>
      <c r="G20" s="176">
        <f>E20*F20</f>
        <v>0</v>
      </c>
      <c r="O20" s="170">
        <v>2</v>
      </c>
      <c r="AA20" s="146">
        <v>7</v>
      </c>
      <c r="AB20" s="146">
        <v>1002</v>
      </c>
      <c r="AC20" s="146">
        <v>5</v>
      </c>
      <c r="AZ20" s="146">
        <v>2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7</v>
      </c>
      <c r="CB20" s="170">
        <v>1002</v>
      </c>
      <c r="CZ20" s="146">
        <v>0</v>
      </c>
    </row>
    <row r="21" spans="1:57" ht="12.75">
      <c r="A21" s="177"/>
      <c r="B21" s="178" t="s">
        <v>75</v>
      </c>
      <c r="C21" s="179" t="str">
        <f>CONCATENATE(B18," ",C18)</f>
        <v>721 Vnitřní kanalizace</v>
      </c>
      <c r="D21" s="180"/>
      <c r="E21" s="181"/>
      <c r="F21" s="182"/>
      <c r="G21" s="183">
        <f>SUM(G18:G20)</f>
        <v>0</v>
      </c>
      <c r="O21" s="170">
        <v>4</v>
      </c>
      <c r="BA21" s="184">
        <f>SUM(BA18:BA20)</f>
        <v>0</v>
      </c>
      <c r="BB21" s="184">
        <f>SUM(BB18:BB20)</f>
        <v>0</v>
      </c>
      <c r="BC21" s="184">
        <f>SUM(BC18:BC20)</f>
        <v>0</v>
      </c>
      <c r="BD21" s="184">
        <f>SUM(BD18:BD20)</f>
        <v>0</v>
      </c>
      <c r="BE21" s="184">
        <f>SUM(BE18:BE20)</f>
        <v>0</v>
      </c>
    </row>
    <row r="22" spans="1:15" ht="12.75">
      <c r="A22" s="163" t="s">
        <v>72</v>
      </c>
      <c r="B22" s="164" t="s">
        <v>108</v>
      </c>
      <c r="C22" s="165" t="s">
        <v>109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10</v>
      </c>
      <c r="B23" s="172" t="s">
        <v>110</v>
      </c>
      <c r="C23" s="173" t="s">
        <v>111</v>
      </c>
      <c r="D23" s="174" t="s">
        <v>85</v>
      </c>
      <c r="E23" s="175">
        <v>62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1</v>
      </c>
      <c r="CB23" s="170">
        <v>7</v>
      </c>
      <c r="CZ23" s="146">
        <v>0</v>
      </c>
    </row>
    <row r="24" spans="1:104" ht="12.75">
      <c r="A24" s="171">
        <v>11</v>
      </c>
      <c r="B24" s="172" t="s">
        <v>112</v>
      </c>
      <c r="C24" s="173" t="s">
        <v>113</v>
      </c>
      <c r="D24" s="174" t="s">
        <v>85</v>
      </c>
      <c r="E24" s="175">
        <v>16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7</v>
      </c>
      <c r="AC24" s="146">
        <v>7</v>
      </c>
      <c r="AZ24" s="146">
        <v>2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0">
        <v>1</v>
      </c>
      <c r="CB24" s="170">
        <v>7</v>
      </c>
      <c r="CZ24" s="146">
        <v>0.00127</v>
      </c>
    </row>
    <row r="25" spans="1:104" ht="12.75">
      <c r="A25" s="171">
        <v>12</v>
      </c>
      <c r="B25" s="172" t="s">
        <v>114</v>
      </c>
      <c r="C25" s="173" t="s">
        <v>115</v>
      </c>
      <c r="D25" s="174" t="s">
        <v>85</v>
      </c>
      <c r="E25" s="175">
        <v>48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7</v>
      </c>
      <c r="AC25" s="146">
        <v>7</v>
      </c>
      <c r="AZ25" s="146">
        <v>2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7</v>
      </c>
      <c r="CZ25" s="146">
        <v>0.00167</v>
      </c>
    </row>
    <row r="26" spans="1:104" ht="12.75">
      <c r="A26" s="171">
        <v>13</v>
      </c>
      <c r="B26" s="172" t="s">
        <v>116</v>
      </c>
      <c r="C26" s="173" t="s">
        <v>117</v>
      </c>
      <c r="D26" s="174" t="s">
        <v>61</v>
      </c>
      <c r="E26" s="175"/>
      <c r="F26" s="175">
        <v>0</v>
      </c>
      <c r="G26" s="176">
        <f>E26*F26</f>
        <v>0</v>
      </c>
      <c r="O26" s="170">
        <v>2</v>
      </c>
      <c r="AA26" s="146">
        <v>7</v>
      </c>
      <c r="AB26" s="146">
        <v>1002</v>
      </c>
      <c r="AC26" s="146">
        <v>5</v>
      </c>
      <c r="AZ26" s="146">
        <v>2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0">
        <v>7</v>
      </c>
      <c r="CB26" s="170">
        <v>1002</v>
      </c>
      <c r="CZ26" s="146">
        <v>0</v>
      </c>
    </row>
    <row r="27" spans="1:57" ht="12.75">
      <c r="A27" s="177"/>
      <c r="B27" s="178" t="s">
        <v>75</v>
      </c>
      <c r="C27" s="179" t="str">
        <f>CONCATENATE(B22," ",C22)</f>
        <v>764 Konstrukce klempířské</v>
      </c>
      <c r="D27" s="180"/>
      <c r="E27" s="181"/>
      <c r="F27" s="182"/>
      <c r="G27" s="183">
        <f>SUM(G22:G26)</f>
        <v>0</v>
      </c>
      <c r="O27" s="170">
        <v>4</v>
      </c>
      <c r="BA27" s="184">
        <f>SUM(BA22:BA26)</f>
        <v>0</v>
      </c>
      <c r="BB27" s="184">
        <f>SUM(BB22:BB26)</f>
        <v>0</v>
      </c>
      <c r="BC27" s="184">
        <f>SUM(BC22:BC26)</f>
        <v>0</v>
      </c>
      <c r="BD27" s="184">
        <f>SUM(BD22:BD26)</f>
        <v>0</v>
      </c>
      <c r="BE27" s="184">
        <f>SUM(BE22:BE26)</f>
        <v>0</v>
      </c>
    </row>
    <row r="28" spans="1:15" ht="12.75">
      <c r="A28" s="163" t="s">
        <v>72</v>
      </c>
      <c r="B28" s="164" t="s">
        <v>118</v>
      </c>
      <c r="C28" s="165" t="s">
        <v>119</v>
      </c>
      <c r="D28" s="166"/>
      <c r="E28" s="167"/>
      <c r="F28" s="167"/>
      <c r="G28" s="168"/>
      <c r="H28" s="169"/>
      <c r="I28" s="169"/>
      <c r="O28" s="170">
        <v>1</v>
      </c>
    </row>
    <row r="29" spans="1:104" ht="12.75">
      <c r="A29" s="171">
        <v>14</v>
      </c>
      <c r="B29" s="172" t="s">
        <v>120</v>
      </c>
      <c r="C29" s="173" t="s">
        <v>121</v>
      </c>
      <c r="D29" s="174" t="s">
        <v>85</v>
      </c>
      <c r="E29" s="175">
        <v>10</v>
      </c>
      <c r="F29" s="175">
        <v>0</v>
      </c>
      <c r="G29" s="176">
        <f aca="true" t="shared" si="0" ref="G29:G34">E29*F29</f>
        <v>0</v>
      </c>
      <c r="O29" s="170">
        <v>2</v>
      </c>
      <c r="AA29" s="146">
        <v>1</v>
      </c>
      <c r="AB29" s="146">
        <v>10</v>
      </c>
      <c r="AC29" s="146">
        <v>10</v>
      </c>
      <c r="AZ29" s="146">
        <v>1</v>
      </c>
      <c r="BA29" s="146">
        <f aca="true" t="shared" si="1" ref="BA29:BA34">IF(AZ29=1,G29,0)</f>
        <v>0</v>
      </c>
      <c r="BB29" s="146">
        <f aca="true" t="shared" si="2" ref="BB29:BB34">IF(AZ29=2,G29,0)</f>
        <v>0</v>
      </c>
      <c r="BC29" s="146">
        <f aca="true" t="shared" si="3" ref="BC29:BC34">IF(AZ29=3,G29,0)</f>
        <v>0</v>
      </c>
      <c r="BD29" s="146">
        <f aca="true" t="shared" si="4" ref="BD29:BD34">IF(AZ29=4,G29,0)</f>
        <v>0</v>
      </c>
      <c r="BE29" s="146">
        <f aca="true" t="shared" si="5" ref="BE29:BE34">IF(AZ29=5,G29,0)</f>
        <v>0</v>
      </c>
      <c r="CA29" s="170">
        <v>1</v>
      </c>
      <c r="CB29" s="170">
        <v>10</v>
      </c>
      <c r="CZ29" s="146">
        <v>0</v>
      </c>
    </row>
    <row r="30" spans="1:104" ht="12.75">
      <c r="A30" s="171">
        <v>15</v>
      </c>
      <c r="B30" s="172" t="s">
        <v>122</v>
      </c>
      <c r="C30" s="173" t="s">
        <v>123</v>
      </c>
      <c r="D30" s="174" t="s">
        <v>85</v>
      </c>
      <c r="E30" s="175">
        <v>40</v>
      </c>
      <c r="F30" s="175">
        <v>0</v>
      </c>
      <c r="G30" s="176">
        <f t="shared" si="0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0">
        <v>1</v>
      </c>
      <c r="CB30" s="170">
        <v>1</v>
      </c>
      <c r="CZ30" s="146">
        <v>0</v>
      </c>
    </row>
    <row r="31" spans="1:104" ht="12.75">
      <c r="A31" s="171">
        <v>16</v>
      </c>
      <c r="B31" s="172" t="s">
        <v>124</v>
      </c>
      <c r="C31" s="173" t="s">
        <v>125</v>
      </c>
      <c r="D31" s="174" t="s">
        <v>126</v>
      </c>
      <c r="E31" s="175">
        <v>0.5</v>
      </c>
      <c r="F31" s="175">
        <v>0</v>
      </c>
      <c r="G31" s="176">
        <f t="shared" si="0"/>
        <v>0</v>
      </c>
      <c r="O31" s="170">
        <v>2</v>
      </c>
      <c r="AA31" s="146">
        <v>8</v>
      </c>
      <c r="AB31" s="146">
        <v>1</v>
      </c>
      <c r="AC31" s="146">
        <v>3</v>
      </c>
      <c r="AZ31" s="146">
        <v>1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0">
        <v>8</v>
      </c>
      <c r="CB31" s="170">
        <v>1</v>
      </c>
      <c r="CZ31" s="146">
        <v>0</v>
      </c>
    </row>
    <row r="32" spans="1:104" ht="12.75">
      <c r="A32" s="171">
        <v>17</v>
      </c>
      <c r="B32" s="172" t="s">
        <v>127</v>
      </c>
      <c r="C32" s="173" t="s">
        <v>128</v>
      </c>
      <c r="D32" s="174" t="s">
        <v>126</v>
      </c>
      <c r="E32" s="175">
        <v>7</v>
      </c>
      <c r="F32" s="175">
        <v>0</v>
      </c>
      <c r="G32" s="176">
        <f t="shared" si="0"/>
        <v>0</v>
      </c>
      <c r="O32" s="170">
        <v>2</v>
      </c>
      <c r="AA32" s="146">
        <v>8</v>
      </c>
      <c r="AB32" s="146">
        <v>1</v>
      </c>
      <c r="AC32" s="146">
        <v>3</v>
      </c>
      <c r="AZ32" s="146">
        <v>1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0">
        <v>8</v>
      </c>
      <c r="CB32" s="170">
        <v>1</v>
      </c>
      <c r="CZ32" s="146">
        <v>0</v>
      </c>
    </row>
    <row r="33" spans="1:104" ht="12.75">
      <c r="A33" s="171">
        <v>18</v>
      </c>
      <c r="B33" s="172" t="s">
        <v>129</v>
      </c>
      <c r="C33" s="173" t="s">
        <v>130</v>
      </c>
      <c r="D33" s="174" t="s">
        <v>126</v>
      </c>
      <c r="E33" s="175">
        <v>0.5</v>
      </c>
      <c r="F33" s="175">
        <v>0</v>
      </c>
      <c r="G33" s="176">
        <f t="shared" si="0"/>
        <v>0</v>
      </c>
      <c r="O33" s="170">
        <v>2</v>
      </c>
      <c r="AA33" s="146">
        <v>8</v>
      </c>
      <c r="AB33" s="146">
        <v>1</v>
      </c>
      <c r="AC33" s="146">
        <v>3</v>
      </c>
      <c r="AZ33" s="146">
        <v>1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0">
        <v>8</v>
      </c>
      <c r="CB33" s="170">
        <v>1</v>
      </c>
      <c r="CZ33" s="146">
        <v>0</v>
      </c>
    </row>
    <row r="34" spans="1:104" ht="12.75">
      <c r="A34" s="171">
        <v>19</v>
      </c>
      <c r="B34" s="172" t="s">
        <v>131</v>
      </c>
      <c r="C34" s="173" t="s">
        <v>132</v>
      </c>
      <c r="D34" s="174" t="s">
        <v>126</v>
      </c>
      <c r="E34" s="175">
        <v>0.5</v>
      </c>
      <c r="F34" s="175">
        <v>0</v>
      </c>
      <c r="G34" s="176">
        <f t="shared" si="0"/>
        <v>0</v>
      </c>
      <c r="O34" s="170">
        <v>2</v>
      </c>
      <c r="AA34" s="146">
        <v>8</v>
      </c>
      <c r="AB34" s="146">
        <v>0</v>
      </c>
      <c r="AC34" s="146">
        <v>3</v>
      </c>
      <c r="AZ34" s="146">
        <v>1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0">
        <v>8</v>
      </c>
      <c r="CB34" s="170">
        <v>0</v>
      </c>
      <c r="CZ34" s="146">
        <v>0</v>
      </c>
    </row>
    <row r="35" spans="1:57" ht="12.75">
      <c r="A35" s="177"/>
      <c r="B35" s="178" t="s">
        <v>75</v>
      </c>
      <c r="C35" s="179" t="str">
        <f>CONCATENATE(B28," ",C28)</f>
        <v>D96 Přesuny suti a vybouraných hmot</v>
      </c>
      <c r="D35" s="180"/>
      <c r="E35" s="181"/>
      <c r="F35" s="182"/>
      <c r="G35" s="183">
        <f>SUM(G28:G34)</f>
        <v>0</v>
      </c>
      <c r="O35" s="170">
        <v>4</v>
      </c>
      <c r="BA35" s="184">
        <f>SUM(BA28:BA34)</f>
        <v>0</v>
      </c>
      <c r="BB35" s="184">
        <f>SUM(BB28:BB34)</f>
        <v>0</v>
      </c>
      <c r="BC35" s="184">
        <f>SUM(BC28:BC34)</f>
        <v>0</v>
      </c>
      <c r="BD35" s="184">
        <f>SUM(BD28:BD34)</f>
        <v>0</v>
      </c>
      <c r="BE35" s="184">
        <f>SUM(BE28:BE34)</f>
        <v>0</v>
      </c>
    </row>
    <row r="36" ht="12.75">
      <c r="E36" s="146"/>
    </row>
    <row r="37" ht="12.75">
      <c r="E37" s="146"/>
    </row>
    <row r="38" ht="12.75">
      <c r="E38" s="146"/>
    </row>
    <row r="39" ht="12.75">
      <c r="E39" s="146"/>
    </row>
    <row r="40" ht="12.75">
      <c r="E40" s="146"/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spans="1:7" ht="12.75">
      <c r="A59" s="185"/>
      <c r="B59" s="185"/>
      <c r="C59" s="185"/>
      <c r="D59" s="185"/>
      <c r="E59" s="185"/>
      <c r="F59" s="185"/>
      <c r="G59" s="185"/>
    </row>
    <row r="60" spans="1:7" ht="12.75">
      <c r="A60" s="185"/>
      <c r="B60" s="185"/>
      <c r="C60" s="185"/>
      <c r="D60" s="185"/>
      <c r="E60" s="185"/>
      <c r="F60" s="185"/>
      <c r="G60" s="185"/>
    </row>
    <row r="61" spans="1:7" ht="12.75">
      <c r="A61" s="185"/>
      <c r="B61" s="185"/>
      <c r="C61" s="185"/>
      <c r="D61" s="185"/>
      <c r="E61" s="185"/>
      <c r="F61" s="185"/>
      <c r="G61" s="185"/>
    </row>
    <row r="62" spans="1:7" ht="12.75">
      <c r="A62" s="185"/>
      <c r="B62" s="185"/>
      <c r="C62" s="185"/>
      <c r="D62" s="185"/>
      <c r="E62" s="185"/>
      <c r="F62" s="185"/>
      <c r="G62" s="185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spans="1:2" ht="12.75">
      <c r="A94" s="186"/>
      <c r="B94" s="186"/>
    </row>
    <row r="95" spans="1:7" ht="12.75">
      <c r="A95" s="185"/>
      <c r="B95" s="185"/>
      <c r="C95" s="188"/>
      <c r="D95" s="188"/>
      <c r="E95" s="189"/>
      <c r="F95" s="188"/>
      <c r="G95" s="190"/>
    </row>
    <row r="96" spans="1:7" ht="12.75">
      <c r="A96" s="191"/>
      <c r="B96" s="191"/>
      <c r="C96" s="185"/>
      <c r="D96" s="185"/>
      <c r="E96" s="192"/>
      <c r="F96" s="185"/>
      <c r="G96" s="185"/>
    </row>
    <row r="97" spans="1:7" ht="12.75">
      <c r="A97" s="185"/>
      <c r="B97" s="185"/>
      <c r="C97" s="185"/>
      <c r="D97" s="185"/>
      <c r="E97" s="192"/>
      <c r="F97" s="185"/>
      <c r="G97" s="185"/>
    </row>
    <row r="98" spans="1:7" ht="12.75">
      <c r="A98" s="185"/>
      <c r="B98" s="185"/>
      <c r="C98" s="185"/>
      <c r="D98" s="185"/>
      <c r="E98" s="192"/>
      <c r="F98" s="185"/>
      <c r="G98" s="185"/>
    </row>
    <row r="99" spans="1:7" ht="12.75">
      <c r="A99" s="185"/>
      <c r="B99" s="185"/>
      <c r="C99" s="185"/>
      <c r="D99" s="185"/>
      <c r="E99" s="192"/>
      <c r="F99" s="185"/>
      <c r="G99" s="185"/>
    </row>
    <row r="100" spans="1:7" ht="12.75">
      <c r="A100" s="185"/>
      <c r="B100" s="185"/>
      <c r="C100" s="185"/>
      <c r="D100" s="185"/>
      <c r="E100" s="192"/>
      <c r="F100" s="185"/>
      <c r="G100" s="185"/>
    </row>
    <row r="101" spans="1:7" ht="12.75">
      <c r="A101" s="185"/>
      <c r="B101" s="185"/>
      <c r="C101" s="185"/>
      <c r="D101" s="185"/>
      <c r="E101" s="192"/>
      <c r="F101" s="185"/>
      <c r="G101" s="185"/>
    </row>
    <row r="102" spans="1:7" ht="12.75">
      <c r="A102" s="185"/>
      <c r="B102" s="185"/>
      <c r="C102" s="185"/>
      <c r="D102" s="185"/>
      <c r="E102" s="192"/>
      <c r="F102" s="185"/>
      <c r="G102" s="185"/>
    </row>
    <row r="103" spans="1:7" ht="12.75">
      <c r="A103" s="185"/>
      <c r="B103" s="185"/>
      <c r="C103" s="185"/>
      <c r="D103" s="185"/>
      <c r="E103" s="192"/>
      <c r="F103" s="185"/>
      <c r="G103" s="185"/>
    </row>
    <row r="104" spans="1:7" ht="12.75">
      <c r="A104" s="185"/>
      <c r="B104" s="185"/>
      <c r="C104" s="185"/>
      <c r="D104" s="185"/>
      <c r="E104" s="192"/>
      <c r="F104" s="185"/>
      <c r="G104" s="185"/>
    </row>
    <row r="105" spans="1:7" ht="12.75">
      <c r="A105" s="185"/>
      <c r="B105" s="185"/>
      <c r="C105" s="185"/>
      <c r="D105" s="185"/>
      <c r="E105" s="192"/>
      <c r="F105" s="185"/>
      <c r="G105" s="185"/>
    </row>
    <row r="106" spans="1:7" ht="12.75">
      <c r="A106" s="185"/>
      <c r="B106" s="185"/>
      <c r="C106" s="185"/>
      <c r="D106" s="185"/>
      <c r="E106" s="192"/>
      <c r="F106" s="185"/>
      <c r="G106" s="185"/>
    </row>
    <row r="107" spans="1:7" ht="12.75">
      <c r="A107" s="185"/>
      <c r="B107" s="185"/>
      <c r="C107" s="185"/>
      <c r="D107" s="185"/>
      <c r="E107" s="192"/>
      <c r="F107" s="185"/>
      <c r="G107" s="185"/>
    </row>
    <row r="108" spans="1:7" ht="12.75">
      <c r="A108" s="185"/>
      <c r="B108" s="185"/>
      <c r="C108" s="185"/>
      <c r="D108" s="185"/>
      <c r="E108" s="192"/>
      <c r="F108" s="185"/>
      <c r="G108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2013-03-12T08:35:04Z</cp:lastPrinted>
  <dcterms:created xsi:type="dcterms:W3CDTF">2013-03-10T14:29:44Z</dcterms:created>
  <dcterms:modified xsi:type="dcterms:W3CDTF">2013-03-14T21:03:28Z</dcterms:modified>
  <cp:category/>
  <cp:version/>
  <cp:contentType/>
  <cp:contentStatus/>
</cp:coreProperties>
</file>