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760" activeTab="1"/>
  </bookViews>
  <sheets>
    <sheet name="Krycí list rozpočtu" sheetId="1" r:id="rId1"/>
    <sheet name="výkaz výměr" sheetId="2" r:id="rId2"/>
  </sheets>
  <definedNames>
    <definedName name="_xlnm.Print_Titles" localSheetId="0">'Krycí list rozpočtu'!$1:$3</definedName>
    <definedName name="_xlnm.Print_Titles" localSheetId="1">'výkaz výměr'!$8:$10</definedName>
  </definedNames>
  <calcPr fullCalcOnLoad="1"/>
</workbook>
</file>

<file path=xl/sharedStrings.xml><?xml version="1.0" encoding="utf-8"?>
<sst xmlns="http://schemas.openxmlformats.org/spreadsheetml/2006/main" count="202" uniqueCount="167">
  <si>
    <t>KRYCÍ LIST ROZPOČTU</t>
  </si>
  <si>
    <t>Název stavby</t>
  </si>
  <si>
    <t>Oprava střechy u chladicí věže, Zimní stadion, ul. Rudolická 1700 v Mostě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</si>
  <si>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</si>
  <si>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</si>
  <si>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</si>
  <si>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</si>
  <si>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</si>
  <si>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</si>
  <si>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</si>
  <si>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</si>
  <si>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</si>
  <si>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</si>
  <si>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</si>
  <si>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</si>
  <si>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</si>
  <si>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</si>
  <si>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</si>
  <si>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</si>
  <si>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</si>
  <si>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</si>
  <si>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</si>
  <si>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</si>
  <si>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</si>
  <si>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</si>
  <si>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</si>
  <si>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</si>
  <si>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</si>
  <si>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</si>
  <si>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</si>
  <si>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</si>
  <si>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</si>
  <si>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</si>
  <si>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</si>
  <si>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</si>
  <si>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</si>
  <si>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</si>
  <si>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</si>
  <si>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</si>
  <si>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</si>
  <si>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</si>
  <si>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</si>
  <si>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</si>
  <si>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</si>
  <si>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</si>
  <si>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</si>
  <si>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</si>
  <si>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</si>
  <si>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</si>
  <si>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</si>
  <si>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</si>
  <si>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</si>
  <si>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</si>
  <si>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</si>
  <si>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</si>
  <si>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</si>
  <si>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</si>
  <si>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</si>
  <si>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</si>
  <si>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</si>
  <si>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</si>
  <si>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</si>
  <si>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</si>
  <si>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</si>
  <si>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</si>
  <si>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</si>
  <si>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</si>
  <si>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</si>
  <si>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</si>
  <si>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</si>
  <si>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</si>
  <si>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</si>
  <si>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</si>
  <si>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</si>
  <si>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</si>
  <si>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</si>
  <si>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</si>
  <si>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</si>
  <si>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</si>
  <si>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</si>
  <si>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</si>
  <si>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</si>
  <si>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</si>
  <si>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</si>
  <si>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</si>
  <si>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</si>
  <si>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</si>
  <si>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</si>
  <si>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ROZPOČET  </t>
  </si>
  <si>
    <t xml:space="preserve">JKSO:   </t>
  </si>
  <si>
    <t xml:space="preserve">EČO:   </t>
  </si>
  <si>
    <t xml:space="preserve">Zpracoval: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</si>
  <si>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</si>
  <si>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</si>
  <si>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</si>
  <si>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</si>
  <si>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</si>
  <si>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</si>
  <si>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</si>
  <si>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</si>
  <si>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 xml:space="preserve">Zemní práce   </t>
  </si>
  <si>
    <t>m</t>
  </si>
  <si>
    <t>712</t>
  </si>
  <si>
    <t xml:space="preserve">Živičné krytiny   </t>
  </si>
  <si>
    <t>712400832</t>
  </si>
  <si>
    <t xml:space="preserve">Odstranění povlakové krytiny střech do 30° dvouvrstvé   </t>
  </si>
  <si>
    <t>m2</t>
  </si>
  <si>
    <t>712421132</t>
  </si>
  <si>
    <t xml:space="preserve">Provedení povlakové krytiny střech do 30° za horka nátěrem asfaltovým   </t>
  </si>
  <si>
    <t>712441559</t>
  </si>
  <si>
    <t xml:space="preserve">Provedení povlakové krytiny střech do 30° pásy přitavením NAIP v plné ploše   </t>
  </si>
  <si>
    <t>764175011</t>
  </si>
  <si>
    <t xml:space="preserve">Krytina Tegola  střešní větrák velikosti otvoru 75 sklon do 30°   </t>
  </si>
  <si>
    <t>kus</t>
  </si>
  <si>
    <t>111631500</t>
  </si>
  <si>
    <t xml:space="preserve">lak asfaltový ALP/9 bal 9 kg   </t>
  </si>
  <si>
    <t>t</t>
  </si>
  <si>
    <t xml:space="preserve">Pás podkladní Rooftek G 40 minerál   </t>
  </si>
  <si>
    <t xml:space="preserve">Pás modif. asfalt Glastek 40 special dekor modroze   </t>
  </si>
  <si>
    <t>998712202</t>
  </si>
  <si>
    <t xml:space="preserve">Přesun hmot procentní pro krytiny povlakové v objektech v do 12 m   </t>
  </si>
  <si>
    <t>762</t>
  </si>
  <si>
    <t xml:space="preserve">Konstrukce tesařské   </t>
  </si>
  <si>
    <t>762343811</t>
  </si>
  <si>
    <t xml:space="preserve">Demontáž bednění okapů a štítových říms z prken   </t>
  </si>
  <si>
    <t>762395000</t>
  </si>
  <si>
    <t xml:space="preserve">Spojovací prostředky pro montáž krovu, bednění, laťování, světlíky, klíny   </t>
  </si>
  <si>
    <t>m3</t>
  </si>
  <si>
    <t>60512825</t>
  </si>
  <si>
    <t xml:space="preserve">Prkno SM impregnované   </t>
  </si>
  <si>
    <t>998762202</t>
  </si>
  <si>
    <t xml:space="preserve">Přesun hmot procentní pro kce tesařské v objektech v do 12 m   </t>
  </si>
  <si>
    <t>764</t>
  </si>
  <si>
    <t xml:space="preserve">Konstrukce klempířské   </t>
  </si>
  <si>
    <t>764231590</t>
  </si>
  <si>
    <t xml:space="preserve">Montáž lemování TiZn plech zdí tvrdá krytina   </t>
  </si>
  <si>
    <t>764331850</t>
  </si>
  <si>
    <t xml:space="preserve">Demontáž lemování zdí tvrdá krytina rš 500 mm do 30°   </t>
  </si>
  <si>
    <t>998764202</t>
  </si>
  <si>
    <t xml:space="preserve">Přesun hmot procentní pro konstrukce klempířské v objektech v do 12 m   </t>
  </si>
  <si>
    <t xml:space="preserve">Ostatní konstrukce a práce-bourání   </t>
  </si>
  <si>
    <t>99</t>
  </si>
  <si>
    <t xml:space="preserve">Přesun hmot   </t>
  </si>
  <si>
    <t>997013814</t>
  </si>
  <si>
    <t xml:space="preserve">Poplatek za uložení stavebního odpadu z izolačních hmot na skládce (skládkovné)   </t>
  </si>
  <si>
    <t>997211111</t>
  </si>
  <si>
    <t xml:space="preserve">Svislá doprava suti na v 3,5 m   </t>
  </si>
  <si>
    <t>997211511</t>
  </si>
  <si>
    <t xml:space="preserve">Vodorovná doprava suti po suchu na vzdálenost do 1 km   </t>
  </si>
  <si>
    <t>997211519</t>
  </si>
  <si>
    <t xml:space="preserve">Příplatek ZKD 1 km u vodorovné dopravy suti   </t>
  </si>
  <si>
    <t>997211611</t>
  </si>
  <si>
    <t xml:space="preserve">Nakládání suti na dopravní prostředky pro vodorovnou dopravu   </t>
  </si>
  <si>
    <t xml:space="preserve">Stavba:  </t>
  </si>
  <si>
    <t xml:space="preserve"> Oprava střechy u chladicí věže, Zimní stadion, ul. Rudolická 1700 v Mostě</t>
  </si>
  <si>
    <t xml:space="preserve">Objekt:   </t>
  </si>
  <si>
    <t xml:space="preserve">Datum:   </t>
  </si>
  <si>
    <t>Objednatel:   Technické služby města Mostu a.s.</t>
  </si>
  <si>
    <t xml:space="preserve">Dmtž hromosvod dratu -10 mm   </t>
  </si>
  <si>
    <t xml:space="preserve">Mtz hromosvod dratu -10 mm   </t>
  </si>
  <si>
    <t>Provedení povlakové krytiny střech do 30° přibití pásů nastřelovacími hřeby</t>
  </si>
  <si>
    <t>Montáž bednění štítových okapových říms z hrubých prken</t>
  </si>
  <si>
    <t>62822021A</t>
  </si>
  <si>
    <t>62852266A</t>
  </si>
  <si>
    <t>Technické služby města Mostu a.s.</t>
  </si>
  <si>
    <t>Revize hromosvodu</t>
  </si>
  <si>
    <t>kpl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</si>
</sst>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</numFmts>
  <fonts count="51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6" fontId="9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166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166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166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169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5" fillId="0" borderId="64" xfId="0" applyFont="1" applyBorder="1" applyAlignment="1">
      <alignment horizontal="left" wrapText="1"/>
    </xf>
    <xf numFmtId="169" fontId="5" fillId="0" borderId="64" xfId="0" applyNumberFormat="1" applyFont="1" applyBorder="1" applyAlignment="1">
      <alignment horizontal="right"/>
    </xf>
    <xf numFmtId="166" fontId="5" fillId="0" borderId="64" xfId="0" applyNumberFormat="1" applyFont="1" applyBorder="1" applyAlignment="1">
      <alignment horizontal="right"/>
    </xf>
    <xf numFmtId="0" fontId="5" fillId="0" borderId="65" xfId="0" applyFont="1" applyBorder="1" applyAlignment="1">
      <alignment horizontal="left" wrapText="1"/>
    </xf>
    <xf numFmtId="169" fontId="5" fillId="0" borderId="65" xfId="0" applyNumberFormat="1" applyFont="1" applyBorder="1" applyAlignment="1">
      <alignment horizontal="right"/>
    </xf>
    <xf numFmtId="166" fontId="5" fillId="0" borderId="65" xfId="0" applyNumberFormat="1" applyFont="1" applyBorder="1" applyAlignment="1">
      <alignment horizontal="right"/>
    </xf>
    <xf numFmtId="0" fontId="15" fillId="0" borderId="66" xfId="0" applyFont="1" applyBorder="1" applyAlignment="1">
      <alignment horizontal="left" wrapText="1"/>
    </xf>
    <xf numFmtId="169" fontId="15" fillId="0" borderId="66" xfId="0" applyNumberFormat="1" applyFont="1" applyBorder="1" applyAlignment="1">
      <alignment horizontal="right"/>
    </xf>
    <xf numFmtId="166" fontId="15" fillId="0" borderId="66" xfId="0" applyNumberFormat="1" applyFont="1" applyBorder="1" applyAlignment="1">
      <alignment horizontal="right"/>
    </xf>
    <xf numFmtId="0" fontId="15" fillId="0" borderId="67" xfId="0" applyFont="1" applyBorder="1" applyAlignment="1">
      <alignment horizontal="left" wrapText="1"/>
    </xf>
    <xf numFmtId="169" fontId="15" fillId="0" borderId="67" xfId="0" applyNumberFormat="1" applyFont="1" applyBorder="1" applyAlignment="1">
      <alignment horizontal="right"/>
    </xf>
    <xf numFmtId="166" fontId="15" fillId="0" borderId="67" xfId="0" applyNumberFormat="1" applyFont="1" applyBorder="1" applyAlignment="1">
      <alignment horizontal="right"/>
    </xf>
    <xf numFmtId="0" fontId="15" fillId="0" borderId="64" xfId="0" applyFont="1" applyBorder="1" applyAlignment="1">
      <alignment horizontal="left" wrapText="1"/>
    </xf>
    <xf numFmtId="169" fontId="15" fillId="0" borderId="64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169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14" fillId="34" borderId="68" xfId="0" applyFont="1" applyFill="1" applyBorder="1" applyAlignment="1" applyProtection="1">
      <alignment horizontal="center" vertical="center" wrapText="1"/>
      <protection/>
    </xf>
    <xf numFmtId="0" fontId="14" fillId="34" borderId="69" xfId="0" applyFont="1" applyFill="1" applyBorder="1" applyAlignment="1" applyProtection="1">
      <alignment horizontal="center" vertical="center" wrapText="1"/>
      <protection/>
    </xf>
    <xf numFmtId="0" fontId="14" fillId="34" borderId="70" xfId="0" applyFont="1" applyFill="1" applyBorder="1" applyAlignment="1" applyProtection="1">
      <alignment horizontal="center" vertical="center" wrapText="1"/>
      <protection/>
    </xf>
    <xf numFmtId="0" fontId="14" fillId="34" borderId="71" xfId="0" applyFont="1" applyFill="1" applyBorder="1" applyAlignment="1" applyProtection="1">
      <alignment horizontal="center" vertical="center" wrapText="1"/>
      <protection/>
    </xf>
    <xf numFmtId="0" fontId="14" fillId="34" borderId="72" xfId="0" applyFont="1" applyFill="1" applyBorder="1" applyAlignment="1" applyProtection="1">
      <alignment horizontal="center" vertical="center" wrapText="1"/>
      <protection/>
    </xf>
    <xf numFmtId="0" fontId="14" fillId="34" borderId="73" xfId="0" applyFont="1" applyFill="1" applyBorder="1" applyAlignment="1" applyProtection="1">
      <alignment horizontal="center" vertical="center" wrapText="1"/>
      <protection/>
    </xf>
    <xf numFmtId="165" fontId="5" fillId="0" borderId="74" xfId="0" applyNumberFormat="1" applyFont="1" applyBorder="1" applyAlignment="1">
      <alignment horizontal="center"/>
    </xf>
    <xf numFmtId="0" fontId="5" fillId="0" borderId="75" xfId="0" applyFont="1" applyBorder="1" applyAlignment="1">
      <alignment horizontal="left" wrapText="1"/>
    </xf>
    <xf numFmtId="169" fontId="5" fillId="0" borderId="75" xfId="0" applyNumberFormat="1" applyFont="1" applyBorder="1" applyAlignment="1">
      <alignment horizontal="right"/>
    </xf>
    <xf numFmtId="166" fontId="5" fillId="0" borderId="75" xfId="0" applyNumberFormat="1" applyFont="1" applyBorder="1" applyAlignment="1">
      <alignment horizontal="right"/>
    </xf>
    <xf numFmtId="166" fontId="5" fillId="0" borderId="76" xfId="0" applyNumberFormat="1" applyFont="1" applyBorder="1" applyAlignment="1">
      <alignment horizontal="right"/>
    </xf>
    <xf numFmtId="165" fontId="5" fillId="0" borderId="77" xfId="0" applyNumberFormat="1" applyFont="1" applyBorder="1" applyAlignment="1">
      <alignment horizontal="center"/>
    </xf>
    <xf numFmtId="0" fontId="5" fillId="0" borderId="78" xfId="0" applyFont="1" applyBorder="1" applyAlignment="1">
      <alignment horizontal="left" wrapText="1"/>
    </xf>
    <xf numFmtId="169" fontId="5" fillId="0" borderId="78" xfId="0" applyNumberFormat="1" applyFont="1" applyBorder="1" applyAlignment="1">
      <alignment horizontal="right"/>
    </xf>
    <xf numFmtId="166" fontId="5" fillId="0" borderId="78" xfId="0" applyNumberFormat="1" applyFont="1" applyBorder="1" applyAlignment="1">
      <alignment horizontal="right"/>
    </xf>
    <xf numFmtId="166" fontId="5" fillId="0" borderId="79" xfId="0" applyNumberFormat="1" applyFont="1" applyBorder="1" applyAlignment="1">
      <alignment horizontal="right"/>
    </xf>
    <xf numFmtId="165" fontId="5" fillId="0" borderId="80" xfId="0" applyNumberFormat="1" applyFont="1" applyBorder="1" applyAlignment="1">
      <alignment horizontal="center"/>
    </xf>
    <xf numFmtId="166" fontId="5" fillId="0" borderId="81" xfId="0" applyNumberFormat="1" applyFont="1" applyBorder="1" applyAlignment="1">
      <alignment horizontal="right"/>
    </xf>
    <xf numFmtId="165" fontId="5" fillId="0" borderId="82" xfId="0" applyNumberFormat="1" applyFont="1" applyBorder="1" applyAlignment="1">
      <alignment horizontal="center"/>
    </xf>
    <xf numFmtId="166" fontId="5" fillId="0" borderId="83" xfId="0" applyNumberFormat="1" applyFont="1" applyBorder="1" applyAlignment="1">
      <alignment horizontal="right"/>
    </xf>
    <xf numFmtId="165" fontId="15" fillId="0" borderId="84" xfId="0" applyNumberFormat="1" applyFont="1" applyBorder="1" applyAlignment="1">
      <alignment horizontal="center"/>
    </xf>
    <xf numFmtId="166" fontId="15" fillId="0" borderId="85" xfId="0" applyNumberFormat="1" applyFont="1" applyBorder="1" applyAlignment="1">
      <alignment horizontal="right"/>
    </xf>
    <xf numFmtId="165" fontId="15" fillId="0" borderId="86" xfId="0" applyNumberFormat="1" applyFont="1" applyBorder="1" applyAlignment="1">
      <alignment horizontal="center"/>
    </xf>
    <xf numFmtId="166" fontId="15" fillId="0" borderId="87" xfId="0" applyNumberFormat="1" applyFont="1" applyBorder="1" applyAlignment="1">
      <alignment horizontal="right"/>
    </xf>
    <xf numFmtId="165" fontId="15" fillId="0" borderId="82" xfId="0" applyNumberFormat="1" applyFont="1" applyBorder="1" applyAlignment="1">
      <alignment horizontal="center"/>
    </xf>
    <xf numFmtId="166" fontId="15" fillId="0" borderId="83" xfId="0" applyNumberFormat="1" applyFont="1" applyBorder="1" applyAlignment="1">
      <alignment horizontal="right"/>
    </xf>
    <xf numFmtId="165" fontId="5" fillId="0" borderId="88" xfId="0" applyNumberFormat="1" applyFont="1" applyBorder="1" applyAlignment="1">
      <alignment horizontal="center"/>
    </xf>
    <xf numFmtId="0" fontId="5" fillId="0" borderId="89" xfId="0" applyFont="1" applyBorder="1" applyAlignment="1">
      <alignment horizontal="left" wrapText="1"/>
    </xf>
    <xf numFmtId="169" fontId="5" fillId="0" borderId="89" xfId="0" applyNumberFormat="1" applyFont="1" applyBorder="1" applyAlignment="1">
      <alignment horizontal="right"/>
    </xf>
    <xf numFmtId="166" fontId="5" fillId="0" borderId="89" xfId="0" applyNumberFormat="1" applyFont="1" applyBorder="1" applyAlignment="1">
      <alignment horizontal="right"/>
    </xf>
    <xf numFmtId="166" fontId="5" fillId="0" borderId="90" xfId="0" applyNumberFormat="1" applyFont="1" applyBorder="1" applyAlignment="1">
      <alignment horizontal="right"/>
    </xf>
    <xf numFmtId="165" fontId="5" fillId="0" borderId="91" xfId="0" applyNumberFormat="1" applyFont="1" applyBorder="1" applyAlignment="1">
      <alignment horizontal="center"/>
    </xf>
    <xf numFmtId="0" fontId="5" fillId="0" borderId="92" xfId="0" applyFont="1" applyBorder="1" applyAlignment="1">
      <alignment horizontal="left" wrapText="1"/>
    </xf>
    <xf numFmtId="169" fontId="5" fillId="0" borderId="92" xfId="0" applyNumberFormat="1" applyFont="1" applyBorder="1" applyAlignment="1">
      <alignment horizontal="right"/>
    </xf>
    <xf numFmtId="166" fontId="5" fillId="0" borderId="92" xfId="0" applyNumberFormat="1" applyFont="1" applyBorder="1" applyAlignment="1">
      <alignment horizontal="right"/>
    </xf>
    <xf numFmtId="165" fontId="5" fillId="0" borderId="93" xfId="0" applyNumberFormat="1" applyFont="1" applyBorder="1" applyAlignment="1">
      <alignment horizontal="center"/>
    </xf>
    <xf numFmtId="0" fontId="5" fillId="0" borderId="94" xfId="0" applyFont="1" applyBorder="1" applyAlignment="1">
      <alignment horizontal="left" wrapText="1"/>
    </xf>
    <xf numFmtId="169" fontId="5" fillId="0" borderId="94" xfId="0" applyNumberFormat="1" applyFont="1" applyBorder="1" applyAlignment="1">
      <alignment horizontal="right"/>
    </xf>
    <xf numFmtId="166" fontId="5" fillId="0" borderId="94" xfId="0" applyNumberFormat="1" applyFont="1" applyBorder="1" applyAlignment="1">
      <alignment horizontal="right"/>
    </xf>
    <xf numFmtId="166" fontId="5" fillId="0" borderId="95" xfId="0" applyNumberFormat="1" applyFont="1" applyBorder="1" applyAlignment="1">
      <alignment horizontal="right"/>
    </xf>
    <xf numFmtId="0" fontId="5" fillId="0" borderId="92" xfId="0" applyFont="1" applyBorder="1" applyAlignment="1">
      <alignment horizontal="left" wrapText="1"/>
    </xf>
    <xf numFmtId="0" fontId="5" fillId="0" borderId="89" xfId="0" applyFont="1" applyBorder="1" applyAlignment="1">
      <alignment horizontal="left" wrapText="1"/>
    </xf>
    <xf numFmtId="0" fontId="5" fillId="0" borderId="78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96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9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166" fontId="5" fillId="0" borderId="59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115" zoomScaleSheetLayoutView="115" zoomScalePageLayoutView="0" workbookViewId="0" topLeftCell="A1">
      <pane ySplit="3" topLeftCell="A19" activePane="bottomLeft" state="frozen"/>
      <selection pane="topLeft" activeCell="A1" sqref="A1"/>
      <selection pane="bottomLeft" activeCell="E23" sqref="E2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22" t="s">
        <v>2</v>
      </c>
      <c r="F5" s="223"/>
      <c r="G5" s="223"/>
      <c r="H5" s="223"/>
      <c r="I5" s="223"/>
      <c r="J5" s="223"/>
      <c r="K5" s="223"/>
      <c r="L5" s="224"/>
      <c r="M5" s="17"/>
      <c r="N5" s="17"/>
      <c r="O5" s="237" t="s">
        <v>3</v>
      </c>
      <c r="P5" s="237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25"/>
      <c r="F6" s="226"/>
      <c r="G6" s="226"/>
      <c r="H6" s="226"/>
      <c r="I6" s="226"/>
      <c r="J6" s="226"/>
      <c r="K6" s="226"/>
      <c r="L6" s="227"/>
      <c r="M6" s="17"/>
      <c r="N6" s="17"/>
      <c r="O6" s="237" t="s">
        <v>5</v>
      </c>
      <c r="P6" s="237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28" t="s">
        <v>6</v>
      </c>
      <c r="F7" s="229"/>
      <c r="G7" s="229"/>
      <c r="H7" s="229"/>
      <c r="I7" s="229"/>
      <c r="J7" s="229"/>
      <c r="K7" s="229"/>
      <c r="L7" s="230"/>
      <c r="M7" s="17"/>
      <c r="N7" s="17"/>
      <c r="O7" s="237" t="s">
        <v>7</v>
      </c>
      <c r="P7" s="237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37" t="s">
        <v>8</v>
      </c>
      <c r="P8" s="237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231" t="s">
        <v>164</v>
      </c>
      <c r="F9" s="232"/>
      <c r="G9" s="232"/>
      <c r="H9" s="232"/>
      <c r="I9" s="232"/>
      <c r="J9" s="232"/>
      <c r="K9" s="232"/>
      <c r="L9" s="233"/>
      <c r="M9" s="17"/>
      <c r="N9" s="17"/>
      <c r="O9" s="218"/>
      <c r="P9" s="219"/>
      <c r="Q9" s="24"/>
      <c r="R9" s="25"/>
      <c r="S9" s="20"/>
    </row>
    <row r="10" spans="1:19" s="2" customFormat="1" ht="24.75" customHeight="1">
      <c r="A10" s="16"/>
      <c r="B10" s="17" t="s">
        <v>11</v>
      </c>
      <c r="C10" s="17"/>
      <c r="D10" s="17"/>
      <c r="E10" s="234" t="s">
        <v>6</v>
      </c>
      <c r="F10" s="235"/>
      <c r="G10" s="235"/>
      <c r="H10" s="235"/>
      <c r="I10" s="235"/>
      <c r="J10" s="235"/>
      <c r="K10" s="235"/>
      <c r="L10" s="236"/>
      <c r="M10" s="17"/>
      <c r="N10" s="17"/>
      <c r="O10" s="218"/>
      <c r="P10" s="219"/>
      <c r="Q10" s="24"/>
      <c r="R10" s="25"/>
      <c r="S10" s="20"/>
    </row>
    <row r="11" spans="1:19" s="2" customFormat="1" ht="24.75" customHeight="1">
      <c r="A11" s="16"/>
      <c r="B11" s="17" t="s">
        <v>12</v>
      </c>
      <c r="C11" s="17"/>
      <c r="D11" s="17"/>
      <c r="E11" s="234" t="s">
        <v>6</v>
      </c>
      <c r="F11" s="235"/>
      <c r="G11" s="235"/>
      <c r="H11" s="235"/>
      <c r="I11" s="235"/>
      <c r="J11" s="235"/>
      <c r="K11" s="235"/>
      <c r="L11" s="236"/>
      <c r="M11" s="17"/>
      <c r="N11" s="17"/>
      <c r="O11" s="218"/>
      <c r="P11" s="219"/>
      <c r="Q11" s="24"/>
      <c r="R11" s="25"/>
      <c r="S11" s="20"/>
    </row>
    <row r="12" spans="1:19" s="2" customFormat="1" ht="24.75" customHeight="1">
      <c r="A12" s="16"/>
      <c r="B12" s="17" t="s">
        <v>13</v>
      </c>
      <c r="C12" s="17"/>
      <c r="D12" s="17"/>
      <c r="E12" s="240"/>
      <c r="F12" s="241"/>
      <c r="G12" s="241"/>
      <c r="H12" s="241"/>
      <c r="I12" s="241"/>
      <c r="J12" s="241"/>
      <c r="K12" s="241"/>
      <c r="L12" s="242"/>
      <c r="M12" s="17"/>
      <c r="N12" s="17"/>
      <c r="O12" s="220"/>
      <c r="P12" s="221"/>
      <c r="Q12" s="220"/>
      <c r="R12" s="221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6"/>
      <c r="B14" s="17"/>
      <c r="C14" s="17"/>
      <c r="D14" s="17"/>
      <c r="E14" s="30" t="s">
        <v>14</v>
      </c>
      <c r="F14" s="17"/>
      <c r="G14" s="17"/>
      <c r="H14" s="17"/>
      <c r="I14" s="17"/>
      <c r="J14" s="17"/>
      <c r="K14" s="17"/>
      <c r="L14" s="17"/>
      <c r="M14" s="17"/>
      <c r="N14" s="17"/>
      <c r="O14" s="243" t="s">
        <v>15</v>
      </c>
      <c r="P14" s="243"/>
      <c r="Q14" s="30"/>
      <c r="R14" s="31"/>
      <c r="S14" s="20"/>
    </row>
    <row r="15" spans="1:19" s="2" customFormat="1" ht="18.75" customHeigh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18"/>
      <c r="P15" s="219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16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17</v>
      </c>
      <c r="B18" s="42"/>
      <c r="C18" s="42"/>
      <c r="D18" s="43"/>
      <c r="E18" s="44" t="s">
        <v>18</v>
      </c>
      <c r="F18" s="43"/>
      <c r="G18" s="44" t="s">
        <v>19</v>
      </c>
      <c r="H18" s="42"/>
      <c r="I18" s="43"/>
      <c r="J18" s="44" t="s">
        <v>20</v>
      </c>
      <c r="K18" s="42"/>
      <c r="L18" s="44" t="s">
        <v>21</v>
      </c>
      <c r="M18" s="42"/>
      <c r="N18" s="42"/>
      <c r="O18" s="42"/>
      <c r="P18" s="43"/>
      <c r="Q18" s="44" t="s">
        <v>22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23</v>
      </c>
      <c r="F20" s="38"/>
      <c r="G20" s="38"/>
      <c r="H20" s="38"/>
      <c r="I20" s="38"/>
      <c r="J20" s="56" t="s">
        <v>24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25</v>
      </c>
      <c r="B21" s="58"/>
      <c r="C21" s="59" t="s">
        <v>26</v>
      </c>
      <c r="D21" s="60"/>
      <c r="E21" s="60"/>
      <c r="F21" s="61"/>
      <c r="G21" s="57" t="s">
        <v>27</v>
      </c>
      <c r="H21" s="62"/>
      <c r="I21" s="59" t="s">
        <v>28</v>
      </c>
      <c r="J21" s="60"/>
      <c r="K21" s="60"/>
      <c r="L21" s="57" t="s">
        <v>29</v>
      </c>
      <c r="M21" s="62"/>
      <c r="N21" s="59" t="s">
        <v>30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31</v>
      </c>
      <c r="B22" s="65" t="s">
        <v>32</v>
      </c>
      <c r="C22" s="66"/>
      <c r="D22" s="67" t="s">
        <v>33</v>
      </c>
      <c r="E22" s="68">
        <v>0</v>
      </c>
      <c r="F22" s="69"/>
      <c r="G22" s="64" t="s">
        <v>34</v>
      </c>
      <c r="H22" s="70" t="s">
        <v>35</v>
      </c>
      <c r="I22" s="71"/>
      <c r="J22" s="72">
        <v>0</v>
      </c>
      <c r="K22" s="73"/>
      <c r="L22" s="64" t="s">
        <v>36</v>
      </c>
      <c r="M22" s="74" t="s">
        <v>37</v>
      </c>
      <c r="N22" s="75"/>
      <c r="O22" s="75"/>
      <c r="P22" s="75"/>
      <c r="Q22" s="76">
        <v>0</v>
      </c>
      <c r="R22" s="68">
        <v>0</v>
      </c>
      <c r="S22" s="69"/>
    </row>
    <row r="23" spans="1:19" s="2" customFormat="1" ht="19.5" customHeight="1">
      <c r="A23" s="64" t="s">
        <v>38</v>
      </c>
      <c r="B23" s="77"/>
      <c r="C23" s="78"/>
      <c r="D23" s="67" t="s">
        <v>39</v>
      </c>
      <c r="E23" s="68">
        <v>0</v>
      </c>
      <c r="F23" s="69"/>
      <c r="G23" s="64" t="s">
        <v>40</v>
      </c>
      <c r="H23" s="17" t="s">
        <v>41</v>
      </c>
      <c r="I23" s="71"/>
      <c r="J23" s="72">
        <v>0</v>
      </c>
      <c r="K23" s="73"/>
      <c r="L23" s="64" t="s">
        <v>42</v>
      </c>
      <c r="M23" s="74" t="s">
        <v>43</v>
      </c>
      <c r="N23" s="75"/>
      <c r="O23" s="17"/>
      <c r="P23" s="75"/>
      <c r="Q23" s="76">
        <v>0</v>
      </c>
      <c r="R23" s="68">
        <v>0</v>
      </c>
      <c r="S23" s="69"/>
    </row>
    <row r="24" spans="1:19" s="2" customFormat="1" ht="19.5" customHeight="1">
      <c r="A24" s="64" t="s">
        <v>44</v>
      </c>
      <c r="B24" s="65" t="s">
        <v>45</v>
      </c>
      <c r="C24" s="66"/>
      <c r="D24" s="67" t="s">
        <v>33</v>
      </c>
      <c r="E24" s="68">
        <f>SUM('výkaz výměr'!G20:G22,'výkaz výměr'!G28)</f>
        <v>0</v>
      </c>
      <c r="F24" s="69"/>
      <c r="G24" s="64" t="s">
        <v>46</v>
      </c>
      <c r="H24" s="70" t="s">
        <v>47</v>
      </c>
      <c r="I24" s="71"/>
      <c r="J24" s="72">
        <v>0</v>
      </c>
      <c r="K24" s="73"/>
      <c r="L24" s="64" t="s">
        <v>48</v>
      </c>
      <c r="M24" s="74" t="s">
        <v>49</v>
      </c>
      <c r="N24" s="75"/>
      <c r="O24" s="75"/>
      <c r="P24" s="75"/>
      <c r="Q24" s="76">
        <v>0</v>
      </c>
      <c r="R24" s="68">
        <v>0</v>
      </c>
      <c r="S24" s="69"/>
    </row>
    <row r="25" spans="1:19" s="2" customFormat="1" ht="19.5" customHeight="1">
      <c r="A25" s="64" t="s">
        <v>50</v>
      </c>
      <c r="B25" s="77"/>
      <c r="C25" s="78"/>
      <c r="D25" s="67" t="s">
        <v>39</v>
      </c>
      <c r="E25" s="68">
        <f>SUM('výkaz výměr'!G12:G13,'výkaz výměr'!G16:G19,'výkaz výměr'!G23,'výkaz výměr'!G25:G27,'výkaz výměr'!G29,'výkaz výměr'!G31:G34,'výkaz výměr'!G37:G41)</f>
        <v>0</v>
      </c>
      <c r="F25" s="69"/>
      <c r="G25" s="64" t="s">
        <v>51</v>
      </c>
      <c r="H25" s="70"/>
      <c r="I25" s="71"/>
      <c r="J25" s="72">
        <v>0</v>
      </c>
      <c r="K25" s="73"/>
      <c r="L25" s="64" t="s">
        <v>52</v>
      </c>
      <c r="M25" s="74" t="s">
        <v>53</v>
      </c>
      <c r="N25" s="75"/>
      <c r="O25" s="17"/>
      <c r="P25" s="75"/>
      <c r="Q25" s="76">
        <v>0</v>
      </c>
      <c r="R25" s="68">
        <v>0</v>
      </c>
      <c r="S25" s="69"/>
    </row>
    <row r="26" spans="1:19" s="2" customFormat="1" ht="19.5" customHeight="1">
      <c r="A26" s="64" t="s">
        <v>54</v>
      </c>
      <c r="B26" s="65" t="s">
        <v>55</v>
      </c>
      <c r="C26" s="66"/>
      <c r="D26" s="67" t="s">
        <v>33</v>
      </c>
      <c r="E26" s="68">
        <v>0</v>
      </c>
      <c r="F26" s="69"/>
      <c r="G26" s="79"/>
      <c r="H26" s="75"/>
      <c r="I26" s="71"/>
      <c r="J26" s="80"/>
      <c r="K26" s="73"/>
      <c r="L26" s="64" t="s">
        <v>56</v>
      </c>
      <c r="M26" s="74" t="s">
        <v>57</v>
      </c>
      <c r="N26" s="75"/>
      <c r="O26" s="75"/>
      <c r="P26" s="75"/>
      <c r="Q26" s="76">
        <v>0</v>
      </c>
      <c r="R26" s="68">
        <v>0</v>
      </c>
      <c r="S26" s="69"/>
    </row>
    <row r="27" spans="1:19" s="2" customFormat="1" ht="19.5" customHeight="1">
      <c r="A27" s="64" t="s">
        <v>58</v>
      </c>
      <c r="B27" s="77"/>
      <c r="C27" s="78"/>
      <c r="D27" s="67" t="s">
        <v>39</v>
      </c>
      <c r="E27" s="68">
        <v>0</v>
      </c>
      <c r="F27" s="69"/>
      <c r="G27" s="79"/>
      <c r="H27" s="75"/>
      <c r="I27" s="71"/>
      <c r="J27" s="80"/>
      <c r="K27" s="73"/>
      <c r="L27" s="64" t="s">
        <v>59</v>
      </c>
      <c r="M27" s="70" t="s">
        <v>60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61</v>
      </c>
      <c r="B28" s="81" t="s">
        <v>62</v>
      </c>
      <c r="C28" s="75"/>
      <c r="D28" s="71"/>
      <c r="E28" s="82">
        <f>SUM(E22:E27)</f>
        <v>0</v>
      </c>
      <c r="F28" s="40"/>
      <c r="G28" s="64" t="s">
        <v>63</v>
      </c>
      <c r="H28" s="81" t="s">
        <v>64</v>
      </c>
      <c r="I28" s="71"/>
      <c r="J28" s="83"/>
      <c r="K28" s="84"/>
      <c r="L28" s="64" t="s">
        <v>65</v>
      </c>
      <c r="M28" s="81" t="s">
        <v>66</v>
      </c>
      <c r="N28" s="75"/>
      <c r="O28" s="75"/>
      <c r="P28" s="75"/>
      <c r="Q28" s="71"/>
      <c r="R28" s="82">
        <v>0</v>
      </c>
      <c r="S28" s="40"/>
    </row>
    <row r="29" spans="1:19" s="2" customFormat="1" ht="19.5" customHeight="1">
      <c r="A29" s="85" t="s">
        <v>67</v>
      </c>
      <c r="B29" s="86" t="s">
        <v>68</v>
      </c>
      <c r="C29" s="87"/>
      <c r="D29" s="88"/>
      <c r="E29" s="89">
        <v>0</v>
      </c>
      <c r="F29" s="90"/>
      <c r="G29" s="85" t="s">
        <v>69</v>
      </c>
      <c r="H29" s="86" t="s">
        <v>70</v>
      </c>
      <c r="I29" s="88"/>
      <c r="J29" s="91">
        <v>0</v>
      </c>
      <c r="K29" s="92"/>
      <c r="L29" s="85" t="s">
        <v>71</v>
      </c>
      <c r="M29" s="86" t="s">
        <v>72</v>
      </c>
      <c r="N29" s="87"/>
      <c r="O29" s="35"/>
      <c r="P29" s="87"/>
      <c r="Q29" s="88"/>
      <c r="R29" s="89">
        <v>0</v>
      </c>
      <c r="S29" s="90"/>
    </row>
    <row r="30" spans="1:19" s="2" customFormat="1" ht="19.5" customHeight="1">
      <c r="A30" s="93"/>
      <c r="B30" s="94"/>
      <c r="C30" s="95" t="s">
        <v>73</v>
      </c>
      <c r="D30" s="96"/>
      <c r="E30" s="96"/>
      <c r="F30" s="96"/>
      <c r="G30" s="96"/>
      <c r="H30" s="96"/>
      <c r="I30" s="96"/>
      <c r="J30" s="96"/>
      <c r="K30" s="96"/>
      <c r="L30" s="57" t="s">
        <v>74</v>
      </c>
      <c r="M30" s="97"/>
      <c r="N30" s="60" t="s">
        <v>75</v>
      </c>
      <c r="O30" s="98"/>
      <c r="P30" s="98"/>
      <c r="Q30" s="98"/>
      <c r="R30" s="99">
        <f>SUM(E28)</f>
        <v>0</v>
      </c>
      <c r="S30" s="100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01"/>
      <c r="M31" s="102" t="s">
        <v>76</v>
      </c>
      <c r="N31" s="103"/>
      <c r="O31" s="104" t="s">
        <v>77</v>
      </c>
      <c r="P31" s="103"/>
      <c r="Q31" s="104" t="s">
        <v>78</v>
      </c>
      <c r="R31" s="104" t="s">
        <v>79</v>
      </c>
      <c r="S31" s="105"/>
    </row>
    <row r="32" spans="1:19" s="2" customFormat="1" ht="12.75" customHeight="1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07"/>
      <c r="M32" s="108" t="s">
        <v>80</v>
      </c>
      <c r="N32" s="109"/>
      <c r="O32" s="110">
        <v>15</v>
      </c>
      <c r="P32" s="238">
        <v>0</v>
      </c>
      <c r="Q32" s="238"/>
      <c r="R32" s="111">
        <v>0</v>
      </c>
      <c r="S32" s="112"/>
    </row>
    <row r="33" spans="1:19" s="2" customFormat="1" ht="12.75" customHeight="1">
      <c r="A33" s="106"/>
      <c r="B33" s="1"/>
      <c r="C33" s="1"/>
      <c r="D33" s="1"/>
      <c r="E33" s="1"/>
      <c r="F33" s="1"/>
      <c r="G33" s="1"/>
      <c r="H33" s="1"/>
      <c r="I33" s="1"/>
      <c r="J33" s="1"/>
      <c r="K33" s="1"/>
      <c r="L33" s="107"/>
      <c r="M33" s="113" t="s">
        <v>81</v>
      </c>
      <c r="N33" s="114"/>
      <c r="O33" s="115">
        <v>21</v>
      </c>
      <c r="P33" s="239">
        <f>SUM(R30)</f>
        <v>0</v>
      </c>
      <c r="Q33" s="239"/>
      <c r="R33" s="116">
        <f>P33*0.21</f>
        <v>0</v>
      </c>
      <c r="S33" s="117"/>
    </row>
    <row r="34" spans="1:19" s="2" customFormat="1" ht="19.5" customHeight="1">
      <c r="A34" s="106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82</v>
      </c>
      <c r="N34" s="120"/>
      <c r="O34" s="121"/>
      <c r="P34" s="120"/>
      <c r="Q34" s="122"/>
      <c r="R34" s="123">
        <f>SUM(R30,R33)</f>
        <v>0</v>
      </c>
      <c r="S34" s="124"/>
    </row>
    <row r="35" spans="1:19" s="2" customFormat="1" ht="19.5" customHeight="1">
      <c r="A35" s="106"/>
      <c r="B35" s="1"/>
      <c r="C35" s="1"/>
      <c r="D35" s="1"/>
      <c r="E35" s="1"/>
      <c r="F35" s="1"/>
      <c r="G35" s="1"/>
      <c r="H35" s="1"/>
      <c r="I35" s="1"/>
      <c r="J35" s="1"/>
      <c r="K35" s="1"/>
      <c r="L35" s="125" t="s">
        <v>83</v>
      </c>
      <c r="M35" s="126"/>
      <c r="N35" s="127" t="s">
        <v>84</v>
      </c>
      <c r="O35" s="128"/>
      <c r="P35" s="126"/>
      <c r="Q35" s="126"/>
      <c r="R35" s="126"/>
      <c r="S35" s="129"/>
    </row>
    <row r="36" spans="1:19" s="2" customFormat="1" ht="14.25" customHeight="1">
      <c r="A36" s="106"/>
      <c r="B36" s="1"/>
      <c r="C36" s="1"/>
      <c r="D36" s="1"/>
      <c r="E36" s="1"/>
      <c r="F36" s="1"/>
      <c r="G36" s="1"/>
      <c r="H36" s="1"/>
      <c r="I36" s="1"/>
      <c r="J36" s="1"/>
      <c r="K36" s="1"/>
      <c r="L36" s="130"/>
      <c r="M36" s="131" t="s">
        <v>85</v>
      </c>
      <c r="N36" s="132"/>
      <c r="O36" s="132"/>
      <c r="P36" s="132"/>
      <c r="Q36" s="132"/>
      <c r="R36" s="133">
        <v>0</v>
      </c>
      <c r="S36" s="134"/>
    </row>
    <row r="37" spans="1:19" s="2" customFormat="1" ht="14.25" customHeight="1">
      <c r="A37" s="106"/>
      <c r="B37" s="1"/>
      <c r="C37" s="1"/>
      <c r="D37" s="1"/>
      <c r="E37" s="1"/>
      <c r="F37" s="1"/>
      <c r="G37" s="1"/>
      <c r="H37" s="1"/>
      <c r="I37" s="1"/>
      <c r="J37" s="1"/>
      <c r="K37" s="1"/>
      <c r="L37" s="130"/>
      <c r="M37" s="131" t="s">
        <v>86</v>
      </c>
      <c r="N37" s="132"/>
      <c r="O37" s="132"/>
      <c r="P37" s="132"/>
      <c r="Q37" s="132"/>
      <c r="R37" s="133">
        <v>0</v>
      </c>
      <c r="S37" s="134"/>
    </row>
    <row r="38" spans="1:19" s="2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87</v>
      </c>
      <c r="N38" s="139"/>
      <c r="O38" s="139"/>
      <c r="P38" s="139"/>
      <c r="Q38" s="139"/>
      <c r="R38" s="140">
        <v>0</v>
      </c>
      <c r="S38" s="141"/>
    </row>
  </sheetData>
  <sheetProtection/>
  <mergeCells count="20"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view="pageBreakPreview" zoomScaleSheetLayoutView="100" zoomScalePageLayoutView="0" workbookViewId="0" topLeftCell="A25">
      <selection activeCell="A40" sqref="A40"/>
    </sheetView>
  </sheetViews>
  <sheetFormatPr defaultColWidth="10.5" defaultRowHeight="12" customHeight="1"/>
  <cols>
    <col min="1" max="1" width="3.83203125" style="170" customWidth="1"/>
    <col min="2" max="2" width="12" style="171" customWidth="1"/>
    <col min="3" max="3" width="49.83203125" style="171" customWidth="1"/>
    <col min="4" max="4" width="5.5" style="171" customWidth="1"/>
    <col min="5" max="5" width="11.33203125" style="172" customWidth="1"/>
    <col min="6" max="6" width="11.5" style="173" customWidth="1"/>
    <col min="7" max="7" width="13.83203125" style="173" customWidth="1"/>
    <col min="8" max="16384" width="10.5" style="1" customWidth="1"/>
  </cols>
  <sheetData>
    <row r="1" spans="1:7" s="2" customFormat="1" ht="17.25" customHeight="1">
      <c r="A1" s="142" t="s">
        <v>88</v>
      </c>
      <c r="B1" s="143"/>
      <c r="C1" s="143"/>
      <c r="D1" s="143"/>
      <c r="E1" s="143"/>
      <c r="F1" s="143"/>
      <c r="G1" s="143"/>
    </row>
    <row r="2" spans="1:7" s="2" customFormat="1" ht="12.75" customHeight="1">
      <c r="A2" s="144" t="s">
        <v>153</v>
      </c>
      <c r="B2" s="143"/>
      <c r="C2" s="144" t="s">
        <v>154</v>
      </c>
      <c r="D2" s="143"/>
      <c r="E2" s="143"/>
      <c r="F2" s="143"/>
      <c r="G2" s="143"/>
    </row>
    <row r="3" spans="1:7" s="2" customFormat="1" ht="12.75" customHeight="1">
      <c r="A3" s="144" t="s">
        <v>155</v>
      </c>
      <c r="B3" s="143"/>
      <c r="C3" s="143"/>
      <c r="D3" s="143"/>
      <c r="E3" s="145" t="s">
        <v>89</v>
      </c>
      <c r="F3" s="143"/>
      <c r="G3" s="143"/>
    </row>
    <row r="4" spans="1:7" s="2" customFormat="1" ht="12.75" customHeight="1">
      <c r="A4" s="144"/>
      <c r="B4" s="143"/>
      <c r="C4" s="144"/>
      <c r="D4" s="143"/>
      <c r="E4" s="145" t="s">
        <v>90</v>
      </c>
      <c r="F4" s="143"/>
      <c r="G4" s="143"/>
    </row>
    <row r="5" spans="1:7" s="2" customFormat="1" ht="12.75" customHeight="1">
      <c r="A5" s="145" t="s">
        <v>157</v>
      </c>
      <c r="B5" s="143"/>
      <c r="C5" s="143"/>
      <c r="D5" s="143"/>
      <c r="E5" s="145" t="s">
        <v>91</v>
      </c>
      <c r="F5" s="143"/>
      <c r="G5" s="143"/>
    </row>
    <row r="6" spans="1:7" s="2" customFormat="1" ht="12.75" customHeight="1">
      <c r="A6" s="145" t="s">
        <v>92</v>
      </c>
      <c r="B6" s="143"/>
      <c r="C6" s="143"/>
      <c r="D6" s="143"/>
      <c r="E6" s="145" t="s">
        <v>156</v>
      </c>
      <c r="F6" s="143"/>
      <c r="G6" s="143"/>
    </row>
    <row r="7" spans="1:7" s="2" customFormat="1" ht="6" customHeight="1" thickBot="1">
      <c r="A7" s="143"/>
      <c r="B7" s="143"/>
      <c r="C7" s="143"/>
      <c r="D7" s="143"/>
      <c r="E7" s="143"/>
      <c r="F7" s="143"/>
      <c r="G7" s="143"/>
    </row>
    <row r="8" spans="1:7" s="2" customFormat="1" ht="28.5" customHeight="1" thickBot="1">
      <c r="A8" s="174" t="s">
        <v>93</v>
      </c>
      <c r="B8" s="175" t="s">
        <v>94</v>
      </c>
      <c r="C8" s="175" t="s">
        <v>95</v>
      </c>
      <c r="D8" s="175" t="s">
        <v>96</v>
      </c>
      <c r="E8" s="175" t="s">
        <v>97</v>
      </c>
      <c r="F8" s="175" t="s">
        <v>98</v>
      </c>
      <c r="G8" s="176" t="s">
        <v>99</v>
      </c>
    </row>
    <row r="9" spans="1:7" s="2" customFormat="1" ht="12.75" customHeight="1" thickBot="1">
      <c r="A9" s="177" t="s">
        <v>31</v>
      </c>
      <c r="B9" s="178" t="s">
        <v>38</v>
      </c>
      <c r="C9" s="178" t="s">
        <v>44</v>
      </c>
      <c r="D9" s="178" t="s">
        <v>50</v>
      </c>
      <c r="E9" s="178" t="s">
        <v>54</v>
      </c>
      <c r="F9" s="178" t="s">
        <v>58</v>
      </c>
      <c r="G9" s="179" t="s">
        <v>61</v>
      </c>
    </row>
    <row r="10" spans="1:7" s="2" customFormat="1" ht="9.75" customHeight="1">
      <c r="A10" s="146"/>
      <c r="B10" s="146"/>
      <c r="C10" s="146"/>
      <c r="D10" s="146"/>
      <c r="E10" s="146"/>
      <c r="F10" s="146"/>
      <c r="G10" s="146"/>
    </row>
    <row r="11" spans="1:7" s="2" customFormat="1" ht="21" customHeight="1" thickBot="1">
      <c r="A11" s="147"/>
      <c r="B11" s="148" t="s">
        <v>31</v>
      </c>
      <c r="C11" s="148" t="s">
        <v>100</v>
      </c>
      <c r="D11" s="148"/>
      <c r="E11" s="149"/>
      <c r="F11" s="150"/>
      <c r="G11" s="150">
        <f>SUM(G12:G14)</f>
        <v>0</v>
      </c>
    </row>
    <row r="12" spans="1:7" s="2" customFormat="1" ht="15" customHeight="1">
      <c r="A12" s="180">
        <v>1</v>
      </c>
      <c r="B12" s="181">
        <v>743621210</v>
      </c>
      <c r="C12" s="181" t="s">
        <v>159</v>
      </c>
      <c r="D12" s="181" t="s">
        <v>101</v>
      </c>
      <c r="E12" s="182">
        <v>47.5</v>
      </c>
      <c r="F12" s="183"/>
      <c r="G12" s="184">
        <f>F12*E12</f>
        <v>0</v>
      </c>
    </row>
    <row r="13" spans="1:7" s="2" customFormat="1" ht="13.5" customHeight="1">
      <c r="A13" s="209">
        <v>2</v>
      </c>
      <c r="B13" s="210">
        <v>743621212</v>
      </c>
      <c r="C13" s="210" t="s">
        <v>158</v>
      </c>
      <c r="D13" s="210" t="s">
        <v>101</v>
      </c>
      <c r="E13" s="211">
        <v>47.5</v>
      </c>
      <c r="F13" s="212"/>
      <c r="G13" s="213">
        <f>F13*E13</f>
        <v>0</v>
      </c>
    </row>
    <row r="14" spans="1:7" s="2" customFormat="1" ht="13.5" customHeight="1" thickBot="1">
      <c r="A14" s="205">
        <v>3</v>
      </c>
      <c r="B14" s="206"/>
      <c r="C14" s="214" t="s">
        <v>165</v>
      </c>
      <c r="D14" s="214" t="s">
        <v>166</v>
      </c>
      <c r="E14" s="207">
        <v>1</v>
      </c>
      <c r="F14" s="208"/>
      <c r="G14" s="213">
        <f>F14*E14</f>
        <v>0</v>
      </c>
    </row>
    <row r="15" spans="1:7" s="2" customFormat="1" ht="21" customHeight="1" thickBot="1">
      <c r="A15" s="147"/>
      <c r="B15" s="148" t="s">
        <v>102</v>
      </c>
      <c r="C15" s="148" t="s">
        <v>103</v>
      </c>
      <c r="D15" s="148"/>
      <c r="E15" s="149"/>
      <c r="F15" s="150"/>
      <c r="G15" s="150">
        <f>SUM(G16:G23)</f>
        <v>0</v>
      </c>
    </row>
    <row r="16" spans="1:7" s="2" customFormat="1" ht="13.5" customHeight="1">
      <c r="A16" s="180">
        <v>4</v>
      </c>
      <c r="B16" s="181" t="s">
        <v>104</v>
      </c>
      <c r="C16" s="181" t="s">
        <v>105</v>
      </c>
      <c r="D16" s="181" t="s">
        <v>106</v>
      </c>
      <c r="E16" s="182">
        <v>160</v>
      </c>
      <c r="F16" s="183"/>
      <c r="G16" s="184">
        <f aca="true" t="shared" si="0" ref="G16:G23">F16*E16</f>
        <v>0</v>
      </c>
    </row>
    <row r="17" spans="1:7" s="2" customFormat="1" ht="24" customHeight="1">
      <c r="A17" s="190">
        <v>5</v>
      </c>
      <c r="B17" s="154" t="s">
        <v>107</v>
      </c>
      <c r="C17" s="154" t="s">
        <v>108</v>
      </c>
      <c r="D17" s="154" t="s">
        <v>106</v>
      </c>
      <c r="E17" s="155">
        <v>160</v>
      </c>
      <c r="F17" s="156"/>
      <c r="G17" s="191">
        <f t="shared" si="0"/>
        <v>0</v>
      </c>
    </row>
    <row r="18" spans="1:7" s="2" customFormat="1" ht="27.75" customHeight="1">
      <c r="A18" s="190">
        <v>6</v>
      </c>
      <c r="B18" s="154">
        <v>712491586</v>
      </c>
      <c r="C18" s="154" t="s">
        <v>160</v>
      </c>
      <c r="D18" s="154" t="s">
        <v>106</v>
      </c>
      <c r="E18" s="155">
        <v>160</v>
      </c>
      <c r="F18" s="156"/>
      <c r="G18" s="191">
        <f t="shared" si="0"/>
        <v>0</v>
      </c>
    </row>
    <row r="19" spans="1:7" s="2" customFormat="1" ht="24" customHeight="1" thickBot="1">
      <c r="A19" s="190">
        <v>7</v>
      </c>
      <c r="B19" s="154" t="s">
        <v>109</v>
      </c>
      <c r="C19" s="154" t="s">
        <v>110</v>
      </c>
      <c r="D19" s="154" t="s">
        <v>106</v>
      </c>
      <c r="E19" s="155">
        <v>160</v>
      </c>
      <c r="F19" s="156"/>
      <c r="G19" s="191">
        <f t="shared" si="0"/>
        <v>0</v>
      </c>
    </row>
    <row r="20" spans="1:7" s="2" customFormat="1" ht="13.5" customHeight="1" thickBot="1">
      <c r="A20" s="194">
        <v>8</v>
      </c>
      <c r="B20" s="157" t="s">
        <v>114</v>
      </c>
      <c r="C20" s="157" t="s">
        <v>115</v>
      </c>
      <c r="D20" s="157" t="s">
        <v>116</v>
      </c>
      <c r="E20" s="158">
        <f>160*0.00025</f>
        <v>0.04</v>
      </c>
      <c r="F20" s="159"/>
      <c r="G20" s="195">
        <f t="shared" si="0"/>
        <v>0</v>
      </c>
    </row>
    <row r="21" spans="1:7" s="2" customFormat="1" ht="13.5" customHeight="1">
      <c r="A21" s="196">
        <v>9</v>
      </c>
      <c r="B21" s="160" t="s">
        <v>162</v>
      </c>
      <c r="C21" s="160" t="s">
        <v>117</v>
      </c>
      <c r="D21" s="160" t="s">
        <v>106</v>
      </c>
      <c r="E21" s="161">
        <v>180</v>
      </c>
      <c r="F21" s="162"/>
      <c r="G21" s="197">
        <f t="shared" si="0"/>
        <v>0</v>
      </c>
    </row>
    <row r="22" spans="1:7" s="2" customFormat="1" ht="13.5" customHeight="1" thickBot="1">
      <c r="A22" s="198">
        <v>10</v>
      </c>
      <c r="B22" s="163" t="s">
        <v>163</v>
      </c>
      <c r="C22" s="163" t="s">
        <v>118</v>
      </c>
      <c r="D22" s="163" t="s">
        <v>106</v>
      </c>
      <c r="E22" s="164">
        <v>180</v>
      </c>
      <c r="F22" s="165"/>
      <c r="G22" s="199">
        <f t="shared" si="0"/>
        <v>0</v>
      </c>
    </row>
    <row r="23" spans="1:7" s="2" customFormat="1" ht="24" customHeight="1" thickBot="1">
      <c r="A23" s="200">
        <v>11</v>
      </c>
      <c r="B23" s="201" t="s">
        <v>119</v>
      </c>
      <c r="C23" s="201" t="s">
        <v>120</v>
      </c>
      <c r="D23" s="215" t="s">
        <v>166</v>
      </c>
      <c r="E23" s="202">
        <v>1</v>
      </c>
      <c r="F23" s="203"/>
      <c r="G23" s="204">
        <f t="shared" si="0"/>
        <v>0</v>
      </c>
    </row>
    <row r="24" spans="1:7" s="2" customFormat="1" ht="21" customHeight="1" thickBot="1">
      <c r="A24" s="147"/>
      <c r="B24" s="148" t="s">
        <v>121</v>
      </c>
      <c r="C24" s="148" t="s">
        <v>122</v>
      </c>
      <c r="D24" s="148"/>
      <c r="E24" s="149"/>
      <c r="F24" s="150"/>
      <c r="G24" s="150">
        <f>SUM(G25:G29)</f>
        <v>0</v>
      </c>
    </row>
    <row r="25" spans="1:7" s="2" customFormat="1" ht="13.5" customHeight="1">
      <c r="A25" s="180">
        <v>12</v>
      </c>
      <c r="B25" s="181">
        <v>762341610</v>
      </c>
      <c r="C25" s="181" t="s">
        <v>161</v>
      </c>
      <c r="D25" s="181" t="s">
        <v>106</v>
      </c>
      <c r="E25" s="182">
        <v>160</v>
      </c>
      <c r="F25" s="183"/>
      <c r="G25" s="184">
        <f>F25*E25</f>
        <v>0</v>
      </c>
    </row>
    <row r="26" spans="1:7" s="2" customFormat="1" ht="13.5" customHeight="1">
      <c r="A26" s="190">
        <v>13</v>
      </c>
      <c r="B26" s="154" t="s">
        <v>123</v>
      </c>
      <c r="C26" s="154" t="s">
        <v>124</v>
      </c>
      <c r="D26" s="154" t="s">
        <v>106</v>
      </c>
      <c r="E26" s="155">
        <v>160</v>
      </c>
      <c r="F26" s="156"/>
      <c r="G26" s="191">
        <f>F26*E26</f>
        <v>0</v>
      </c>
    </row>
    <row r="27" spans="1:7" s="2" customFormat="1" ht="24" customHeight="1" thickBot="1">
      <c r="A27" s="192">
        <v>14</v>
      </c>
      <c r="B27" s="151" t="s">
        <v>125</v>
      </c>
      <c r="C27" s="151" t="s">
        <v>126</v>
      </c>
      <c r="D27" s="151" t="s">
        <v>127</v>
      </c>
      <c r="E27" s="152">
        <v>3.8</v>
      </c>
      <c r="F27" s="153"/>
      <c r="G27" s="193">
        <f>F27*E27</f>
        <v>0</v>
      </c>
    </row>
    <row r="28" spans="1:7" s="2" customFormat="1" ht="13.5" customHeight="1" thickBot="1">
      <c r="A28" s="194">
        <v>15</v>
      </c>
      <c r="B28" s="157" t="s">
        <v>128</v>
      </c>
      <c r="C28" s="157" t="s">
        <v>129</v>
      </c>
      <c r="D28" s="157" t="s">
        <v>127</v>
      </c>
      <c r="E28" s="158">
        <v>3.8</v>
      </c>
      <c r="F28" s="159"/>
      <c r="G28" s="195">
        <f>F28*E28</f>
        <v>0</v>
      </c>
    </row>
    <row r="29" spans="1:7" s="2" customFormat="1" ht="24" customHeight="1" thickBot="1">
      <c r="A29" s="200">
        <v>16</v>
      </c>
      <c r="B29" s="201" t="s">
        <v>130</v>
      </c>
      <c r="C29" s="201" t="s">
        <v>131</v>
      </c>
      <c r="D29" s="215" t="s">
        <v>166</v>
      </c>
      <c r="E29" s="202">
        <v>1</v>
      </c>
      <c r="F29" s="203"/>
      <c r="G29" s="204">
        <f>F29*E29</f>
        <v>0</v>
      </c>
    </row>
    <row r="30" spans="1:7" s="2" customFormat="1" ht="21" customHeight="1" thickBot="1">
      <c r="A30" s="147"/>
      <c r="B30" s="148" t="s">
        <v>132</v>
      </c>
      <c r="C30" s="148" t="s">
        <v>133</v>
      </c>
      <c r="D30" s="148"/>
      <c r="E30" s="149"/>
      <c r="F30" s="150"/>
      <c r="G30" s="150">
        <f>SUM(G31:G34)</f>
        <v>0</v>
      </c>
    </row>
    <row r="31" spans="1:7" s="2" customFormat="1" ht="13.5" customHeight="1">
      <c r="A31" s="180">
        <v>17</v>
      </c>
      <c r="B31" s="181" t="s">
        <v>134</v>
      </c>
      <c r="C31" s="181" t="s">
        <v>135</v>
      </c>
      <c r="D31" s="181" t="s">
        <v>101</v>
      </c>
      <c r="E31" s="182">
        <v>95</v>
      </c>
      <c r="F31" s="183"/>
      <c r="G31" s="184">
        <f>F31*E31</f>
        <v>0</v>
      </c>
    </row>
    <row r="32" spans="1:7" s="2" customFormat="1" ht="13.5" customHeight="1">
      <c r="A32" s="190">
        <v>18</v>
      </c>
      <c r="B32" s="154" t="s">
        <v>136</v>
      </c>
      <c r="C32" s="154" t="s">
        <v>137</v>
      </c>
      <c r="D32" s="154" t="s">
        <v>101</v>
      </c>
      <c r="E32" s="155">
        <v>95</v>
      </c>
      <c r="F32" s="156"/>
      <c r="G32" s="191">
        <f>F32*E32</f>
        <v>0</v>
      </c>
    </row>
    <row r="33" spans="1:7" s="2" customFormat="1" ht="15.75" customHeight="1" thickBot="1">
      <c r="A33" s="192">
        <v>19</v>
      </c>
      <c r="B33" s="151" t="s">
        <v>111</v>
      </c>
      <c r="C33" s="151" t="s">
        <v>112</v>
      </c>
      <c r="D33" s="151" t="s">
        <v>113</v>
      </c>
      <c r="E33" s="152">
        <v>6</v>
      </c>
      <c r="F33" s="153"/>
      <c r="G33" s="193">
        <f>F33*E33</f>
        <v>0</v>
      </c>
    </row>
    <row r="34" spans="1:7" s="2" customFormat="1" ht="24" customHeight="1" thickBot="1">
      <c r="A34" s="185">
        <v>20</v>
      </c>
      <c r="B34" s="186" t="s">
        <v>138</v>
      </c>
      <c r="C34" s="186" t="s">
        <v>139</v>
      </c>
      <c r="D34" s="216" t="s">
        <v>166</v>
      </c>
      <c r="E34" s="187">
        <v>1</v>
      </c>
      <c r="F34" s="188"/>
      <c r="G34" s="189">
        <f>F34*E34</f>
        <v>0</v>
      </c>
    </row>
    <row r="35" spans="1:7" s="2" customFormat="1" ht="21" customHeight="1">
      <c r="A35" s="147"/>
      <c r="B35" s="148" t="s">
        <v>40</v>
      </c>
      <c r="C35" s="148" t="s">
        <v>140</v>
      </c>
      <c r="D35" s="148"/>
      <c r="E35" s="149"/>
      <c r="F35" s="150"/>
      <c r="G35" s="150">
        <f>SUM(G36)</f>
        <v>0</v>
      </c>
    </row>
    <row r="36" spans="1:7" s="2" customFormat="1" ht="13.5" customHeight="1" thickBot="1">
      <c r="A36" s="147"/>
      <c r="B36" s="148" t="s">
        <v>141</v>
      </c>
      <c r="C36" s="148" t="s">
        <v>142</v>
      </c>
      <c r="D36" s="148"/>
      <c r="E36" s="149"/>
      <c r="F36" s="150"/>
      <c r="G36" s="150">
        <f>SUM(G37:G41)</f>
        <v>0</v>
      </c>
    </row>
    <row r="37" spans="1:7" s="2" customFormat="1" ht="24" customHeight="1">
      <c r="A37" s="180">
        <v>21</v>
      </c>
      <c r="B37" s="181" t="s">
        <v>143</v>
      </c>
      <c r="C37" s="181" t="s">
        <v>144</v>
      </c>
      <c r="D37" s="181" t="s">
        <v>116</v>
      </c>
      <c r="E37" s="182">
        <v>4.283</v>
      </c>
      <c r="F37" s="183"/>
      <c r="G37" s="184">
        <f>F37*E37</f>
        <v>0</v>
      </c>
    </row>
    <row r="38" spans="1:7" s="2" customFormat="1" ht="13.5" customHeight="1">
      <c r="A38" s="190">
        <v>22</v>
      </c>
      <c r="B38" s="154" t="s">
        <v>145</v>
      </c>
      <c r="C38" s="154" t="s">
        <v>146</v>
      </c>
      <c r="D38" s="154" t="s">
        <v>116</v>
      </c>
      <c r="E38" s="155">
        <v>4.283</v>
      </c>
      <c r="F38" s="156"/>
      <c r="G38" s="191">
        <f>F38*E38</f>
        <v>0</v>
      </c>
    </row>
    <row r="39" spans="1:7" s="2" customFormat="1" ht="13.5" customHeight="1">
      <c r="A39" s="190">
        <v>23</v>
      </c>
      <c r="B39" s="154" t="s">
        <v>147</v>
      </c>
      <c r="C39" s="154" t="s">
        <v>148</v>
      </c>
      <c r="D39" s="154" t="s">
        <v>116</v>
      </c>
      <c r="E39" s="155">
        <v>4.283</v>
      </c>
      <c r="F39" s="156"/>
      <c r="G39" s="191">
        <f>F39*E39</f>
        <v>0</v>
      </c>
    </row>
    <row r="40" spans="1:7" s="2" customFormat="1" ht="13.5" customHeight="1">
      <c r="A40" s="190">
        <v>24</v>
      </c>
      <c r="B40" s="154" t="s">
        <v>149</v>
      </c>
      <c r="C40" s="154" t="s">
        <v>150</v>
      </c>
      <c r="D40" s="154" t="s">
        <v>116</v>
      </c>
      <c r="E40" s="155">
        <f>4.283*25</f>
        <v>107.075</v>
      </c>
      <c r="F40" s="156"/>
      <c r="G40" s="191">
        <f>F40*E40</f>
        <v>0</v>
      </c>
    </row>
    <row r="41" spans="1:7" s="2" customFormat="1" ht="24" customHeight="1" thickBot="1">
      <c r="A41" s="185">
        <v>25</v>
      </c>
      <c r="B41" s="186" t="s">
        <v>151</v>
      </c>
      <c r="C41" s="186" t="s">
        <v>152</v>
      </c>
      <c r="D41" s="186" t="s">
        <v>116</v>
      </c>
      <c r="E41" s="187">
        <v>4.283</v>
      </c>
      <c r="F41" s="188"/>
      <c r="G41" s="189">
        <f>F41*E41</f>
        <v>0</v>
      </c>
    </row>
    <row r="42" spans="1:7" s="2" customFormat="1" ht="21" customHeight="1">
      <c r="A42" s="166"/>
      <c r="B42" s="167"/>
      <c r="C42" s="217" t="s">
        <v>75</v>
      </c>
      <c r="D42" s="167"/>
      <c r="E42" s="168"/>
      <c r="F42" s="169"/>
      <c r="G42" s="169">
        <f>SUM(G35,G30,G24,G15,G11)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Mutinský Karel</cp:lastModifiedBy>
  <dcterms:modified xsi:type="dcterms:W3CDTF">2013-01-30T11:32:53Z</dcterms:modified>
  <cp:category/>
  <cp:version/>
  <cp:contentType/>
  <cp:contentStatus/>
</cp:coreProperties>
</file>